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2019" sheetId="13" r:id="rId1"/>
    <sheet name="2020" sheetId="14" r:id="rId2"/>
  </sheets>
  <calcPr calcId="124519" refMode="R1C1"/>
</workbook>
</file>

<file path=xl/calcChain.xml><?xml version="1.0" encoding="utf-8"?>
<calcChain xmlns="http://schemas.openxmlformats.org/spreadsheetml/2006/main">
  <c r="D11" i="14"/>
  <c r="D19"/>
  <c r="D18"/>
  <c r="C12" l="1"/>
  <c r="C14" s="1"/>
  <c r="D12"/>
  <c r="D14" s="1"/>
  <c r="E20"/>
  <c r="D20"/>
  <c r="E19"/>
  <c r="E18"/>
  <c r="C17"/>
  <c r="E17" s="1"/>
  <c r="C15"/>
  <c r="E13"/>
  <c r="E4"/>
  <c r="D18" i="13"/>
  <c r="E20"/>
  <c r="E21"/>
  <c r="E22"/>
  <c r="E23"/>
  <c r="E24"/>
  <c r="E25"/>
  <c r="E26"/>
  <c r="E27"/>
  <c r="D19"/>
  <c r="E18" s="1"/>
  <c r="C12"/>
  <c r="D11"/>
  <c r="D12" s="1"/>
  <c r="E19"/>
  <c r="C17"/>
  <c r="E17" s="1"/>
  <c r="C15"/>
  <c r="E4"/>
  <c r="E11" i="14" l="1"/>
  <c r="D15"/>
  <c r="E15" s="1"/>
  <c r="E12"/>
  <c r="D15" i="13"/>
  <c r="D28" s="1"/>
  <c r="D29" s="1"/>
  <c r="E13"/>
  <c r="E15"/>
  <c r="C14"/>
  <c r="E11"/>
  <c r="D14"/>
  <c r="E30" i="14" l="1"/>
  <c r="E31" s="1"/>
  <c r="D30"/>
  <c r="D31" s="1"/>
  <c r="E14"/>
  <c r="E28" i="13"/>
  <c r="E12"/>
  <c r="E14" s="1"/>
  <c r="E29" l="1"/>
</calcChain>
</file>

<file path=xl/sharedStrings.xml><?xml version="1.0" encoding="utf-8"?>
<sst xmlns="http://schemas.openxmlformats.org/spreadsheetml/2006/main" count="98" uniqueCount="53">
  <si>
    <t>в том числе:</t>
  </si>
  <si>
    <t>текущий ремонт</t>
  </si>
  <si>
    <t>Площадь дома, м2</t>
  </si>
  <si>
    <t>Тариф, руб.</t>
  </si>
  <si>
    <t>в.ч.</t>
  </si>
  <si>
    <t>на содержание и обслуживание</t>
  </si>
  <si>
    <t xml:space="preserve">Статьи </t>
  </si>
  <si>
    <t>ед. изм.</t>
  </si>
  <si>
    <t>Виды работ по содержанию общего имущества</t>
  </si>
  <si>
    <t>Всего</t>
  </si>
  <si>
    <t>руб.</t>
  </si>
  <si>
    <t>%</t>
  </si>
  <si>
    <t>6.1. Содержание и обслуживание</t>
  </si>
  <si>
    <t>6.2. Текущий ремонт:</t>
  </si>
  <si>
    <t>содерж. и обслуж.</t>
  </si>
  <si>
    <t>Примечание: работы по тек. ремонту оформлены и согласованы  протоколом согласования цены, калькуляцией, актом выполненых работ и подписаны председателем ТСН</t>
  </si>
  <si>
    <t>5. Фактический уровень платежей  (п.3/п.2)</t>
  </si>
  <si>
    <t>Очистка наледи и снега до твердого грунтового покрытия</t>
  </si>
  <si>
    <t>Уборка мусора со стороны уличного фасада</t>
  </si>
  <si>
    <t xml:space="preserve">Отчет об использовании средств собранных собственниками  за январь -октябрь 2019г.                                                                                                                                                        ул. Кирова 35 </t>
  </si>
  <si>
    <t>1. Остаток прошлого периода на 01.01.2019г.: (+) экономия,  (-) перерасход</t>
  </si>
  <si>
    <t>2. Начислено по квитанциям (S дома х тариф), за2019г.</t>
  </si>
  <si>
    <t>3. Оплачено по квитанциям жильцами за 2019г.</t>
  </si>
  <si>
    <t>4. Задолженность жильцов за 2019г (п.2-п.3)</t>
  </si>
  <si>
    <t>6. Фактические затраты в  2019г.:</t>
  </si>
  <si>
    <t>организация и обслуживание сп.счетов для взносов на кап. рем.2019г</t>
  </si>
  <si>
    <t>Оплата за подготовку эл.подписи для сдачи налоговой отчетности и заполнение ГИСЖКХ</t>
  </si>
  <si>
    <t>Косметический ремонт подъездов</t>
  </si>
  <si>
    <t>Ремонт кровли: замена листа шифера, крепление листов шифера по всей кровле.</t>
  </si>
  <si>
    <t>Замена стояков холодного и горячего водоснабжения в кв 54,57</t>
  </si>
  <si>
    <t>Ремонт скамеек</t>
  </si>
  <si>
    <t>Внесение динамических изменений для ГИС ЖКХ за декабрь 2018г-сентябрь 2019г.</t>
  </si>
  <si>
    <t>7. Остаток денежных средств на конец года с учетом фактической оплаты и задолженности (п.6 - п.3 - п.4) на 01.11.2019г.</t>
  </si>
  <si>
    <t>8. Остаток денежных средств с учетом остатка прошлого периода на 01.11.2019 г.(п.7- п.1)</t>
  </si>
  <si>
    <t>1. Остаток прошлого периода на 01.01.2020г.: (+) экономия,  (-) перерасход</t>
  </si>
  <si>
    <t>Установка подпитывающего насоса в подвале</t>
  </si>
  <si>
    <t>организация и обслуживание сп.счетов для взносов на кап. рем.2020г</t>
  </si>
  <si>
    <t>Очистка наледи и снега до твердого грунтового покрытия с придомовой территории</t>
  </si>
  <si>
    <t>Заливка отмостки (6м.куб.) под балконами</t>
  </si>
  <si>
    <t>уборка мусора со стороны уличного фасада</t>
  </si>
  <si>
    <t>Оплата за подготовку и эл.подписи для сдачи налоговой отчетности и заполнения ГИСЖКХ</t>
  </si>
  <si>
    <t>Ремонт крыльца у подъезда № 2</t>
  </si>
  <si>
    <t xml:space="preserve">Обследование и составление сметы на кап.ремонт отмостки </t>
  </si>
  <si>
    <t>Изготовление и установка лестничных поручней в п.№ 1</t>
  </si>
  <si>
    <t>Обшивка цоколя по периметру дома профлистом крашеным и ремонт входа в подвал</t>
  </si>
  <si>
    <t>2. Начислено по квитанциям (S дома х тариф), за2020г.</t>
  </si>
  <si>
    <t>3. Оплачено по квитанциям жильцами за 2020г.</t>
  </si>
  <si>
    <t>4. Задолженность жильцов за 2020г (п.2-п.3)</t>
  </si>
  <si>
    <t>6. Фактические затраты в  2020г.:</t>
  </si>
  <si>
    <t>Внесение динамических изменений для ГИС ЖКХ за 4кв 2019г.,1 кв,2кв,3кв2020г.</t>
  </si>
  <si>
    <t xml:space="preserve">Отчет об использовании средств собранных собственниками  за  2020г.                                                                                                                                                   ул. Кирова 35 </t>
  </si>
  <si>
    <t>8. Остаток денежных средств с учетом остатка прошлого периода на 01.01.2021 г.(п.7- п.1)</t>
  </si>
  <si>
    <t>7. Остаток денежных средств на конец года с учетом фактической оплаты и задолженности (п.2-п.6) на 01.01.2021г.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</si>
</sst>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Border="1" applyAlignment="1">
      <alignment vertical="center" wrapText="1"/>
    </xf>
    <xf numFmtId="0" fontId="2" fillId="0" borderId="0" xfId="1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/>
    <xf numFmtId="2" fontId="2" fillId="0" borderId="0" xfId="1" applyNumberFormat="1" applyFont="1"/>
    <xf numFmtId="0" fontId="2" fillId="0" borderId="1" xfId="1" applyFont="1" applyBorder="1" applyAlignment="1">
      <alignment vertical="center" wrapText="1"/>
    </xf>
    <xf numFmtId="0" fontId="2" fillId="0" borderId="1" xfId="1" applyFont="1" applyBorder="1"/>
    <xf numFmtId="2" fontId="2" fillId="0" borderId="1" xfId="1" applyNumberFormat="1" applyFont="1" applyBorder="1"/>
    <xf numFmtId="49" fontId="2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3" fillId="0" borderId="0" xfId="0" applyNumberFormat="1" applyFont="1"/>
    <xf numFmtId="2" fontId="2" fillId="0" borderId="1" xfId="1" applyNumberFormat="1" applyFont="1" applyBorder="1" applyAlignment="1"/>
    <xf numFmtId="2" fontId="2" fillId="0" borderId="1" xfId="0" applyNumberFormat="1" applyFont="1" applyBorder="1" applyAlignment="1"/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4" fillId="0" borderId="0" xfId="0" applyFont="1"/>
    <xf numFmtId="2" fontId="2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/>
    <xf numFmtId="2" fontId="2" fillId="2" borderId="1" xfId="0" applyNumberFormat="1" applyFont="1" applyFill="1" applyBorder="1" applyAlignment="1"/>
    <xf numFmtId="2" fontId="2" fillId="2" borderId="1" xfId="1" applyNumberFormat="1" applyFont="1" applyFill="1" applyBorder="1"/>
    <xf numFmtId="0" fontId="2" fillId="2" borderId="0" xfId="1" applyFont="1" applyFill="1" applyBorder="1"/>
    <xf numFmtId="0" fontId="3" fillId="2" borderId="0" xfId="0" applyFont="1" applyFill="1"/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wrapText="1"/>
    </xf>
    <xf numFmtId="0" fontId="2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workbookViewId="0">
      <selection sqref="A1:XFD1048576"/>
    </sheetView>
  </sheetViews>
  <sheetFormatPr defaultRowHeight="14.25"/>
  <cols>
    <col min="1" max="1" width="40.140625" style="4" customWidth="1"/>
    <col min="2" max="2" width="7.28515625" style="4" customWidth="1"/>
    <col min="3" max="3" width="13.140625" style="4" customWidth="1"/>
    <col min="4" max="4" width="13.85546875" style="4" customWidth="1"/>
    <col min="5" max="5" width="12.85546875" style="4" customWidth="1"/>
    <col min="6" max="6" width="9.140625" style="3"/>
    <col min="7" max="7" width="7.140625" style="3" customWidth="1"/>
    <col min="8" max="8" width="10.140625" style="4" bestFit="1" customWidth="1"/>
    <col min="9" max="16384" width="9.140625" style="4"/>
  </cols>
  <sheetData>
    <row r="1" spans="1:7">
      <c r="A1" s="35" t="s">
        <v>19</v>
      </c>
      <c r="B1" s="35"/>
      <c r="C1" s="35"/>
      <c r="D1" s="35"/>
      <c r="E1" s="35"/>
      <c r="F1" s="1"/>
      <c r="G1" s="1"/>
    </row>
    <row r="2" spans="1:7" s="5" customFormat="1">
      <c r="A2" s="35"/>
      <c r="B2" s="35"/>
      <c r="C2" s="35"/>
      <c r="D2" s="35"/>
      <c r="E2" s="35"/>
      <c r="F2" s="1"/>
      <c r="G2" s="1"/>
    </row>
    <row r="3" spans="1:7">
      <c r="A3" s="6" t="s">
        <v>2</v>
      </c>
      <c r="B3" s="24"/>
      <c r="C3" s="24"/>
      <c r="D3" s="24"/>
      <c r="E3" s="7">
        <v>2714.3</v>
      </c>
      <c r="F3" s="8"/>
      <c r="G3" s="8"/>
    </row>
    <row r="4" spans="1:7">
      <c r="A4" s="9" t="s">
        <v>3</v>
      </c>
      <c r="B4" s="9"/>
      <c r="C4" s="9"/>
      <c r="D4" s="9"/>
      <c r="E4" s="10">
        <f>E6+E7</f>
        <v>19.68</v>
      </c>
      <c r="F4" s="2"/>
      <c r="G4" s="2"/>
    </row>
    <row r="5" spans="1:7">
      <c r="A5" s="9" t="s">
        <v>4</v>
      </c>
      <c r="B5" s="9"/>
      <c r="C5" s="9"/>
      <c r="D5" s="9"/>
      <c r="E5" s="9"/>
      <c r="F5" s="2"/>
      <c r="G5" s="2"/>
    </row>
    <row r="6" spans="1:7">
      <c r="A6" s="9" t="s">
        <v>5</v>
      </c>
      <c r="B6" s="9"/>
      <c r="C6" s="9"/>
      <c r="D6" s="9"/>
      <c r="E6" s="10">
        <v>14.78</v>
      </c>
      <c r="F6" s="2"/>
      <c r="G6" s="2"/>
    </row>
    <row r="7" spans="1:7">
      <c r="A7" s="9" t="s">
        <v>1</v>
      </c>
      <c r="B7" s="9"/>
      <c r="C7" s="9"/>
      <c r="D7" s="9"/>
      <c r="E7" s="9">
        <v>4.9000000000000004</v>
      </c>
      <c r="F7" s="2"/>
      <c r="G7" s="2"/>
    </row>
    <row r="8" spans="1:7">
      <c r="A8" s="36" t="s">
        <v>6</v>
      </c>
      <c r="B8" s="38" t="s">
        <v>7</v>
      </c>
      <c r="C8" s="40" t="s">
        <v>8</v>
      </c>
      <c r="D8" s="40"/>
      <c r="E8" s="40"/>
      <c r="F8" s="2"/>
      <c r="G8" s="2"/>
    </row>
    <row r="9" spans="1:7" ht="28.5">
      <c r="A9" s="37"/>
      <c r="B9" s="39"/>
      <c r="C9" s="11" t="s">
        <v>14</v>
      </c>
      <c r="D9" s="11" t="s">
        <v>1</v>
      </c>
      <c r="E9" s="11" t="s">
        <v>9</v>
      </c>
      <c r="F9" s="2"/>
      <c r="G9" s="2"/>
    </row>
    <row r="10" spans="1:7" s="21" customFormat="1" ht="42.75">
      <c r="A10" s="11" t="s">
        <v>20</v>
      </c>
      <c r="B10" s="11" t="s">
        <v>10</v>
      </c>
      <c r="C10" s="12"/>
      <c r="D10" s="12"/>
      <c r="E10" s="20">
        <v>28955.360000000001</v>
      </c>
      <c r="F10" s="2"/>
      <c r="G10" s="2"/>
    </row>
    <row r="11" spans="1:7" ht="28.5">
      <c r="A11" s="11" t="s">
        <v>21</v>
      </c>
      <c r="B11" s="11" t="s">
        <v>10</v>
      </c>
      <c r="C11" s="13">
        <v>399083.53</v>
      </c>
      <c r="D11" s="13">
        <f>E3*E7*10</f>
        <v>133000.70000000001</v>
      </c>
      <c r="E11" s="13">
        <f>D11+C11</f>
        <v>532084.23</v>
      </c>
      <c r="F11" s="2"/>
      <c r="G11" s="2"/>
    </row>
    <row r="12" spans="1:7" ht="28.5">
      <c r="A12" s="11" t="s">
        <v>22</v>
      </c>
      <c r="B12" s="11" t="s">
        <v>10</v>
      </c>
      <c r="C12" s="13">
        <f>C11-C13</f>
        <v>357270.82</v>
      </c>
      <c r="D12" s="13">
        <f>D11-D13</f>
        <v>119104.79000000001</v>
      </c>
      <c r="E12" s="13">
        <f>C12+D12</f>
        <v>476375.61</v>
      </c>
      <c r="F12" s="2"/>
      <c r="G12" s="2"/>
    </row>
    <row r="13" spans="1:7" ht="28.5">
      <c r="A13" s="11" t="s">
        <v>23</v>
      </c>
      <c r="B13" s="11" t="s">
        <v>10</v>
      </c>
      <c r="C13" s="13">
        <v>41812.71</v>
      </c>
      <c r="D13" s="13">
        <v>13895.91</v>
      </c>
      <c r="E13" s="13">
        <f>SUM(C13:D13)</f>
        <v>55708.619999999995</v>
      </c>
      <c r="F13" s="2"/>
      <c r="G13" s="2"/>
    </row>
    <row r="14" spans="1:7" ht="28.5">
      <c r="A14" s="11" t="s">
        <v>16</v>
      </c>
      <c r="B14" s="11" t="s">
        <v>11</v>
      </c>
      <c r="C14" s="13">
        <f>C12/C11*100</f>
        <v>89.52281744125095</v>
      </c>
      <c r="D14" s="13">
        <f>D12/D11*100</f>
        <v>89.552002357882316</v>
      </c>
      <c r="E14" s="13">
        <f>E12/E11*100</f>
        <v>89.530112553796229</v>
      </c>
      <c r="F14" s="2"/>
      <c r="G14" s="2"/>
    </row>
    <row r="15" spans="1:7">
      <c r="A15" s="11" t="s">
        <v>24</v>
      </c>
      <c r="B15" s="11" t="s">
        <v>10</v>
      </c>
      <c r="C15" s="13">
        <f>C11</f>
        <v>399083.53</v>
      </c>
      <c r="D15" s="13">
        <f>D18</f>
        <v>139743</v>
      </c>
      <c r="E15" s="13">
        <f>SUM(C15:D15)</f>
        <v>538826.53</v>
      </c>
      <c r="F15" s="2"/>
      <c r="G15" s="2"/>
    </row>
    <row r="16" spans="1:7">
      <c r="A16" s="11" t="s">
        <v>0</v>
      </c>
      <c r="B16" s="11"/>
      <c r="C16" s="13"/>
      <c r="D16" s="13"/>
      <c r="E16" s="13"/>
      <c r="F16" s="2"/>
      <c r="G16" s="2"/>
    </row>
    <row r="17" spans="1:8" ht="16.5" customHeight="1">
      <c r="A17" s="11" t="s">
        <v>12</v>
      </c>
      <c r="B17" s="11"/>
      <c r="C17" s="13">
        <f>C11</f>
        <v>399083.53</v>
      </c>
      <c r="D17" s="12"/>
      <c r="E17" s="13">
        <f>SUM(C17:D17)</f>
        <v>399083.53</v>
      </c>
      <c r="F17" s="2"/>
      <c r="G17" s="2"/>
    </row>
    <row r="18" spans="1:8" ht="17.25" customHeight="1">
      <c r="A18" s="11" t="s">
        <v>13</v>
      </c>
      <c r="B18" s="11" t="s">
        <v>10</v>
      </c>
      <c r="C18" s="12"/>
      <c r="D18" s="17">
        <f>D19+D20+D21+D22+D23+D24+D25+D26+D27</f>
        <v>139743</v>
      </c>
      <c r="E18" s="13">
        <f t="shared" ref="E18:E19" si="0">SUM(D18)</f>
        <v>139743</v>
      </c>
      <c r="F18" s="2"/>
      <c r="G18" s="2"/>
    </row>
    <row r="19" spans="1:8" ht="41.25" customHeight="1">
      <c r="A19" s="15" t="s">
        <v>25</v>
      </c>
      <c r="B19" s="11" t="s">
        <v>10</v>
      </c>
      <c r="C19" s="12"/>
      <c r="D19" s="18">
        <f>2714.3*10</f>
        <v>27143</v>
      </c>
      <c r="E19" s="13">
        <f t="shared" si="0"/>
        <v>27143</v>
      </c>
      <c r="F19" s="2"/>
      <c r="G19" s="2"/>
    </row>
    <row r="20" spans="1:8" ht="41.25" customHeight="1">
      <c r="A20" s="23" t="s">
        <v>31</v>
      </c>
      <c r="B20" s="11"/>
      <c r="C20" s="12"/>
      <c r="D20" s="18">
        <v>10000</v>
      </c>
      <c r="E20" s="13">
        <f t="shared" ref="E20:E27" si="1">SUM(D20)</f>
        <v>10000</v>
      </c>
      <c r="F20" s="2"/>
      <c r="G20" s="2"/>
    </row>
    <row r="21" spans="1:8" ht="30" customHeight="1">
      <c r="A21" s="23" t="s">
        <v>17</v>
      </c>
      <c r="B21" s="11"/>
      <c r="C21" s="12"/>
      <c r="D21" s="18">
        <v>6000</v>
      </c>
      <c r="E21" s="13">
        <f t="shared" si="1"/>
        <v>6000</v>
      </c>
      <c r="F21" s="2"/>
      <c r="G21" s="2"/>
    </row>
    <row r="22" spans="1:8" ht="43.5" customHeight="1">
      <c r="A22" s="19" t="s">
        <v>26</v>
      </c>
      <c r="B22" s="11"/>
      <c r="C22" s="12"/>
      <c r="D22" s="18">
        <v>4000</v>
      </c>
      <c r="E22" s="13">
        <f t="shared" si="1"/>
        <v>4000</v>
      </c>
      <c r="F22" s="2"/>
      <c r="G22" s="2"/>
    </row>
    <row r="23" spans="1:8" ht="37.5" customHeight="1">
      <c r="A23" s="19" t="s">
        <v>18</v>
      </c>
      <c r="B23" s="11"/>
      <c r="C23" s="12"/>
      <c r="D23" s="18">
        <v>3000</v>
      </c>
      <c r="E23" s="13">
        <f t="shared" si="1"/>
        <v>3000</v>
      </c>
      <c r="F23" s="2"/>
      <c r="G23" s="2"/>
    </row>
    <row r="24" spans="1:8" ht="32.25" customHeight="1">
      <c r="A24" s="19" t="s">
        <v>27</v>
      </c>
      <c r="B24" s="11"/>
      <c r="C24" s="12"/>
      <c r="D24" s="18">
        <v>61000</v>
      </c>
      <c r="E24" s="13">
        <f t="shared" si="1"/>
        <v>61000</v>
      </c>
      <c r="F24" s="2"/>
      <c r="G24" s="2"/>
    </row>
    <row r="25" spans="1:8" ht="39" customHeight="1">
      <c r="A25" s="23" t="s">
        <v>28</v>
      </c>
      <c r="B25" s="11"/>
      <c r="C25" s="12"/>
      <c r="D25" s="18">
        <v>6200</v>
      </c>
      <c r="E25" s="13">
        <f t="shared" si="1"/>
        <v>6200</v>
      </c>
      <c r="F25" s="2"/>
      <c r="G25" s="2"/>
    </row>
    <row r="26" spans="1:8" ht="35.25" customHeight="1">
      <c r="A26" s="23" t="s">
        <v>29</v>
      </c>
      <c r="B26" s="11"/>
      <c r="C26" s="12"/>
      <c r="D26" s="18">
        <v>13400</v>
      </c>
      <c r="E26" s="22">
        <f t="shared" si="1"/>
        <v>13400</v>
      </c>
      <c r="F26" s="2"/>
      <c r="G26" s="2"/>
    </row>
    <row r="27" spans="1:8" ht="34.5" customHeight="1">
      <c r="A27" s="23" t="s">
        <v>30</v>
      </c>
      <c r="B27" s="11"/>
      <c r="C27" s="12"/>
      <c r="D27" s="18">
        <v>9000</v>
      </c>
      <c r="E27" s="13">
        <f t="shared" si="1"/>
        <v>9000</v>
      </c>
      <c r="F27" s="2"/>
      <c r="G27" s="2"/>
    </row>
    <row r="28" spans="1:8" ht="59.25" customHeight="1">
      <c r="A28" s="14" t="s">
        <v>32</v>
      </c>
      <c r="B28" s="11" t="s">
        <v>10</v>
      </c>
      <c r="C28" s="13">
        <v>0</v>
      </c>
      <c r="D28" s="13">
        <f>D11-D15</f>
        <v>-6742.2999999999884</v>
      </c>
      <c r="E28" s="13">
        <f>E11-E15</f>
        <v>-6742.3000000000466</v>
      </c>
      <c r="H28" s="16"/>
    </row>
    <row r="29" spans="1:8" ht="50.25" customHeight="1">
      <c r="A29" s="11" t="s">
        <v>33</v>
      </c>
      <c r="B29" s="11" t="s">
        <v>10</v>
      </c>
      <c r="C29" s="13">
        <v>0</v>
      </c>
      <c r="D29" s="13">
        <f>D28+E10</f>
        <v>22213.060000000012</v>
      </c>
      <c r="E29" s="13">
        <f>E12+E10-E15+E13</f>
        <v>22213.059999999939</v>
      </c>
      <c r="F29" s="2"/>
      <c r="G29" s="2"/>
    </row>
    <row r="30" spans="1:8" ht="16.5" customHeight="1">
      <c r="A30" s="41" t="s">
        <v>15</v>
      </c>
      <c r="B30" s="41"/>
      <c r="C30" s="41"/>
      <c r="D30" s="41"/>
      <c r="E30" s="41"/>
      <c r="F30" s="2"/>
      <c r="G30" s="2"/>
    </row>
    <row r="31" spans="1:8" ht="33.75" customHeight="1">
      <c r="A31" s="42"/>
      <c r="B31" s="42"/>
      <c r="C31" s="42"/>
      <c r="D31" s="42"/>
      <c r="E31" s="42"/>
      <c r="F31" s="2"/>
      <c r="G31" s="2"/>
    </row>
    <row r="32" spans="1:8">
      <c r="A32" s="25"/>
      <c r="B32" s="25"/>
      <c r="C32" s="25"/>
      <c r="D32" s="25"/>
      <c r="E32" s="25"/>
      <c r="F32" s="2"/>
      <c r="G32" s="2"/>
    </row>
    <row r="33" spans="1:7">
      <c r="A33" s="25"/>
      <c r="B33" s="25"/>
      <c r="C33" s="25"/>
      <c r="D33" s="25"/>
      <c r="E33" s="25"/>
      <c r="F33" s="2"/>
      <c r="G33" s="2"/>
    </row>
    <row r="34" spans="1:7">
      <c r="A34" s="25"/>
      <c r="B34" s="25"/>
      <c r="C34" s="25"/>
      <c r="D34" s="25"/>
      <c r="E34" s="25"/>
      <c r="F34" s="2"/>
      <c r="G34" s="2"/>
    </row>
    <row r="35" spans="1:7">
      <c r="A35" s="25"/>
      <c r="B35" s="25"/>
      <c r="C35" s="25"/>
      <c r="D35" s="25"/>
      <c r="E35" s="25"/>
      <c r="F35" s="2"/>
      <c r="G35" s="2"/>
    </row>
    <row r="36" spans="1:7">
      <c r="A36" s="25"/>
      <c r="B36" s="25"/>
      <c r="C36" s="25"/>
      <c r="D36" s="25"/>
      <c r="E36" s="25"/>
      <c r="F36" s="2"/>
      <c r="G36" s="2"/>
    </row>
    <row r="37" spans="1:7">
      <c r="A37" s="25"/>
      <c r="B37" s="25"/>
      <c r="C37" s="25"/>
      <c r="D37" s="25"/>
      <c r="E37" s="25"/>
      <c r="F37" s="2"/>
      <c r="G37" s="2"/>
    </row>
    <row r="38" spans="1:7">
      <c r="A38" s="25"/>
      <c r="B38" s="25"/>
      <c r="C38" s="25"/>
      <c r="D38" s="25"/>
      <c r="E38" s="25"/>
      <c r="F38" s="2"/>
      <c r="G38" s="2"/>
    </row>
    <row r="39" spans="1:7">
      <c r="A39" s="25"/>
      <c r="B39" s="25"/>
      <c r="C39" s="25"/>
      <c r="D39" s="25"/>
      <c r="E39" s="25"/>
      <c r="F39" s="2"/>
      <c r="G39" s="2"/>
    </row>
    <row r="40" spans="1:7">
      <c r="A40" s="9"/>
      <c r="B40" s="9"/>
      <c r="C40" s="9"/>
      <c r="D40" s="9"/>
      <c r="E40" s="9"/>
      <c r="F40" s="2"/>
      <c r="G40" s="2"/>
    </row>
    <row r="41" spans="1:7">
      <c r="A41" s="9"/>
      <c r="B41" s="9"/>
      <c r="C41" s="9"/>
      <c r="D41" s="9"/>
      <c r="E41" s="9"/>
      <c r="F41" s="2"/>
      <c r="G41" s="2"/>
    </row>
    <row r="42" spans="1:7">
      <c r="A42" s="9"/>
      <c r="B42" s="9"/>
      <c r="C42" s="9"/>
      <c r="D42" s="9"/>
      <c r="E42" s="9"/>
      <c r="F42" s="2"/>
      <c r="G42" s="2"/>
    </row>
    <row r="43" spans="1:7">
      <c r="A43" s="9"/>
      <c r="B43" s="9"/>
      <c r="C43" s="9"/>
      <c r="D43" s="9"/>
      <c r="E43" s="9"/>
      <c r="F43" s="2"/>
      <c r="G43" s="2"/>
    </row>
    <row r="44" spans="1:7">
      <c r="A44" s="9"/>
      <c r="B44" s="9"/>
      <c r="C44" s="9"/>
      <c r="D44" s="9"/>
      <c r="E44" s="10"/>
      <c r="F44" s="2"/>
      <c r="G44" s="2"/>
    </row>
    <row r="45" spans="1:7">
      <c r="A45" s="9"/>
      <c r="B45" s="9"/>
      <c r="C45" s="9"/>
      <c r="D45" s="9"/>
      <c r="E45" s="9"/>
      <c r="F45" s="2"/>
      <c r="G45" s="2"/>
    </row>
    <row r="46" spans="1:7">
      <c r="A46" s="9"/>
      <c r="B46" s="9"/>
      <c r="C46" s="9"/>
      <c r="D46" s="9"/>
      <c r="E46" s="9"/>
      <c r="F46" s="2"/>
      <c r="G46" s="2"/>
    </row>
    <row r="47" spans="1:7">
      <c r="A47" s="9"/>
      <c r="B47" s="9"/>
      <c r="C47" s="9"/>
      <c r="D47" s="9"/>
      <c r="E47" s="9"/>
      <c r="F47" s="2"/>
      <c r="G47" s="2"/>
    </row>
    <row r="48" spans="1:7">
      <c r="A48" s="9"/>
      <c r="B48" s="9"/>
      <c r="C48" s="9"/>
      <c r="D48" s="9"/>
      <c r="E48" s="9"/>
      <c r="F48" s="2"/>
      <c r="G48" s="2"/>
    </row>
    <row r="49" spans="1:7">
      <c r="A49" s="9"/>
      <c r="B49" s="9"/>
      <c r="C49" s="9"/>
      <c r="D49" s="9"/>
      <c r="E49" s="9"/>
      <c r="F49" s="2"/>
      <c r="G49" s="2"/>
    </row>
    <row r="50" spans="1:7">
      <c r="A50" s="9"/>
      <c r="B50" s="9"/>
      <c r="C50" s="9"/>
      <c r="D50" s="9"/>
      <c r="E50" s="9"/>
      <c r="F50" s="2"/>
      <c r="G50" s="2"/>
    </row>
    <row r="51" spans="1:7">
      <c r="A51" s="9"/>
      <c r="B51" s="9"/>
      <c r="C51" s="9"/>
      <c r="D51" s="9"/>
      <c r="E51" s="9"/>
      <c r="F51" s="2"/>
      <c r="G51" s="2"/>
    </row>
    <row r="52" spans="1:7">
      <c r="A52" s="9"/>
      <c r="B52" s="9"/>
      <c r="C52" s="9"/>
      <c r="D52" s="9"/>
      <c r="E52" s="9"/>
      <c r="F52" s="2"/>
      <c r="G52" s="2"/>
    </row>
    <row r="53" spans="1:7">
      <c r="A53" s="9"/>
      <c r="B53" s="9"/>
      <c r="C53" s="9"/>
      <c r="D53" s="9"/>
      <c r="E53" s="9"/>
      <c r="F53" s="2"/>
      <c r="G53" s="2"/>
    </row>
    <row r="54" spans="1:7">
      <c r="A54" s="9"/>
      <c r="B54" s="9"/>
      <c r="C54" s="9"/>
      <c r="D54" s="9"/>
      <c r="E54" s="9"/>
      <c r="F54" s="2"/>
      <c r="G54" s="2"/>
    </row>
    <row r="55" spans="1:7">
      <c r="A55" s="9"/>
      <c r="B55" s="9"/>
      <c r="C55" s="9"/>
      <c r="D55" s="9"/>
      <c r="E55" s="9"/>
      <c r="F55" s="2"/>
      <c r="G55" s="2"/>
    </row>
    <row r="56" spans="1:7">
      <c r="A56" s="9"/>
      <c r="B56" s="9"/>
      <c r="C56" s="9"/>
      <c r="D56" s="9"/>
      <c r="E56" s="9"/>
      <c r="F56" s="2"/>
      <c r="G56" s="2"/>
    </row>
    <row r="57" spans="1:7">
      <c r="A57" s="9"/>
      <c r="B57" s="9"/>
      <c r="C57" s="9"/>
      <c r="D57" s="9"/>
      <c r="E57" s="9"/>
      <c r="F57" s="2"/>
      <c r="G57" s="2"/>
    </row>
  </sheetData>
  <mergeCells count="5">
    <mergeCell ref="A1:E2"/>
    <mergeCell ref="A8:A9"/>
    <mergeCell ref="B8:B9"/>
    <mergeCell ref="C8:E8"/>
    <mergeCell ref="A30:E3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topLeftCell="A28" workbookViewId="0">
      <selection activeCell="F19" sqref="F19:G30"/>
    </sheetView>
  </sheetViews>
  <sheetFormatPr defaultRowHeight="14.25"/>
  <cols>
    <col min="1" max="1" width="40.140625" style="4" customWidth="1"/>
    <col min="2" max="2" width="7.28515625" style="4" customWidth="1"/>
    <col min="3" max="3" width="13.140625" style="4" customWidth="1"/>
    <col min="4" max="4" width="13.85546875" style="4" customWidth="1"/>
    <col min="5" max="5" width="12.85546875" style="4" customWidth="1"/>
    <col min="6" max="6" width="9.140625" style="3"/>
    <col min="7" max="7" width="7.140625" style="3" customWidth="1"/>
    <col min="8" max="8" width="10.140625" style="4" bestFit="1" customWidth="1"/>
    <col min="9" max="16384" width="9.140625" style="4"/>
  </cols>
  <sheetData>
    <row r="1" spans="1:7">
      <c r="A1" s="35" t="s">
        <v>50</v>
      </c>
      <c r="B1" s="35"/>
      <c r="C1" s="35"/>
      <c r="D1" s="35"/>
      <c r="E1" s="35"/>
      <c r="F1" s="1"/>
      <c r="G1" s="1"/>
    </row>
    <row r="2" spans="1:7" s="5" customFormat="1">
      <c r="A2" s="35"/>
      <c r="B2" s="35"/>
      <c r="C2" s="35"/>
      <c r="D2" s="35"/>
      <c r="E2" s="35"/>
      <c r="F2" s="1"/>
      <c r="G2" s="1"/>
    </row>
    <row r="3" spans="1:7">
      <c r="A3" s="6" t="s">
        <v>2</v>
      </c>
      <c r="B3" s="26"/>
      <c r="C3" s="26"/>
      <c r="D3" s="26"/>
      <c r="E3" s="7">
        <v>2714.3</v>
      </c>
      <c r="F3" s="8"/>
      <c r="G3" s="8"/>
    </row>
    <row r="4" spans="1:7">
      <c r="A4" s="9" t="s">
        <v>3</v>
      </c>
      <c r="B4" s="9"/>
      <c r="C4" s="9"/>
      <c r="D4" s="9"/>
      <c r="E4" s="10">
        <f>E6+E7</f>
        <v>20.37</v>
      </c>
      <c r="F4" s="2"/>
      <c r="G4" s="2"/>
    </row>
    <row r="5" spans="1:7">
      <c r="A5" s="9" t="s">
        <v>4</v>
      </c>
      <c r="B5" s="9"/>
      <c r="C5" s="9"/>
      <c r="D5" s="9"/>
      <c r="E5" s="9"/>
      <c r="F5" s="2"/>
      <c r="G5" s="2"/>
    </row>
    <row r="6" spans="1:7">
      <c r="A6" s="9" t="s">
        <v>5</v>
      </c>
      <c r="B6" s="9"/>
      <c r="C6" s="9"/>
      <c r="D6" s="9"/>
      <c r="E6" s="10">
        <v>15.47</v>
      </c>
      <c r="F6" s="2"/>
      <c r="G6" s="2"/>
    </row>
    <row r="7" spans="1:7">
      <c r="A7" s="9" t="s">
        <v>1</v>
      </c>
      <c r="B7" s="9"/>
      <c r="C7" s="9"/>
      <c r="D7" s="9"/>
      <c r="E7" s="9">
        <v>4.9000000000000004</v>
      </c>
      <c r="F7" s="2"/>
      <c r="G7" s="2"/>
    </row>
    <row r="8" spans="1:7">
      <c r="A8" s="36" t="s">
        <v>6</v>
      </c>
      <c r="B8" s="38" t="s">
        <v>7</v>
      </c>
      <c r="C8" s="40" t="s">
        <v>8</v>
      </c>
      <c r="D8" s="40"/>
      <c r="E8" s="40"/>
      <c r="F8" s="2"/>
      <c r="G8" s="2"/>
    </row>
    <row r="9" spans="1:7" ht="28.5">
      <c r="A9" s="37"/>
      <c r="B9" s="39"/>
      <c r="C9" s="11" t="s">
        <v>14</v>
      </c>
      <c r="D9" s="11" t="s">
        <v>1</v>
      </c>
      <c r="E9" s="11" t="s">
        <v>9</v>
      </c>
      <c r="F9" s="2"/>
      <c r="G9" s="2"/>
    </row>
    <row r="10" spans="1:7" s="21" customFormat="1" ht="42.75">
      <c r="A10" s="11" t="s">
        <v>34</v>
      </c>
      <c r="B10" s="11" t="s">
        <v>10</v>
      </c>
      <c r="C10" s="12"/>
      <c r="D10" s="12"/>
      <c r="E10" s="20">
        <v>43384.6</v>
      </c>
      <c r="F10" s="2"/>
      <c r="G10" s="2"/>
    </row>
    <row r="11" spans="1:7" ht="28.5">
      <c r="A11" s="11" t="s">
        <v>45</v>
      </c>
      <c r="B11" s="11" t="s">
        <v>10</v>
      </c>
      <c r="C11" s="13">
        <v>492645.45</v>
      </c>
      <c r="D11" s="13">
        <f>E3*E7*12</f>
        <v>159600.84000000003</v>
      </c>
      <c r="E11" s="13">
        <f>D11+C11</f>
        <v>652246.29</v>
      </c>
      <c r="F11" s="2"/>
      <c r="G11" s="2"/>
    </row>
    <row r="12" spans="1:7" ht="28.5">
      <c r="A12" s="11" t="s">
        <v>46</v>
      </c>
      <c r="B12" s="11" t="s">
        <v>10</v>
      </c>
      <c r="C12" s="13">
        <f>C11-C13</f>
        <v>450655.23</v>
      </c>
      <c r="D12" s="13">
        <f>D11-D13</f>
        <v>146300.77000000002</v>
      </c>
      <c r="E12" s="13">
        <f>C12+D12</f>
        <v>596956</v>
      </c>
      <c r="F12" s="2"/>
      <c r="G12" s="2"/>
    </row>
    <row r="13" spans="1:7" ht="28.5">
      <c r="A13" s="11" t="s">
        <v>47</v>
      </c>
      <c r="B13" s="11" t="s">
        <v>10</v>
      </c>
      <c r="C13" s="13">
        <v>41990.22</v>
      </c>
      <c r="D13" s="13">
        <v>13300.07</v>
      </c>
      <c r="E13" s="13">
        <f>SUM(C13:D13)</f>
        <v>55290.29</v>
      </c>
      <c r="F13" s="2"/>
      <c r="G13" s="2"/>
    </row>
    <row r="14" spans="1:7" ht="28.5">
      <c r="A14" s="11" t="s">
        <v>16</v>
      </c>
      <c r="B14" s="11" t="s">
        <v>11</v>
      </c>
      <c r="C14" s="13">
        <f>C12/C11*100</f>
        <v>91.476584225024311</v>
      </c>
      <c r="D14" s="13">
        <f>D12/D11*100</f>
        <v>91.666666666666657</v>
      </c>
      <c r="E14" s="13">
        <f>E12/E11*100</f>
        <v>91.523096283154018</v>
      </c>
      <c r="F14" s="2"/>
      <c r="G14" s="2"/>
    </row>
    <row r="15" spans="1:7">
      <c r="A15" s="11" t="s">
        <v>48</v>
      </c>
      <c r="B15" s="11" t="s">
        <v>10</v>
      </c>
      <c r="C15" s="13">
        <f>C11</f>
        <v>492645.45</v>
      </c>
      <c r="D15" s="13">
        <f>D18</f>
        <v>340571.6</v>
      </c>
      <c r="E15" s="13">
        <f>SUM(C15:D15)</f>
        <v>833217.05</v>
      </c>
      <c r="F15" s="2"/>
      <c r="G15" s="2"/>
    </row>
    <row r="16" spans="1:7">
      <c r="A16" s="11" t="s">
        <v>0</v>
      </c>
      <c r="B16" s="11"/>
      <c r="C16" s="13"/>
      <c r="D16" s="13"/>
      <c r="E16" s="13"/>
      <c r="F16" s="2"/>
      <c r="G16" s="2"/>
    </row>
    <row r="17" spans="1:8" ht="16.5" customHeight="1">
      <c r="A17" s="11" t="s">
        <v>12</v>
      </c>
      <c r="B17" s="11"/>
      <c r="C17" s="13">
        <f>C11</f>
        <v>492645.45</v>
      </c>
      <c r="D17" s="12"/>
      <c r="E17" s="13">
        <f>SUM(C17:D17)</f>
        <v>492645.45</v>
      </c>
      <c r="F17" s="2"/>
      <c r="G17" s="2"/>
    </row>
    <row r="18" spans="1:8" ht="17.25" customHeight="1">
      <c r="A18" s="11" t="s">
        <v>13</v>
      </c>
      <c r="B18" s="11" t="s">
        <v>10</v>
      </c>
      <c r="C18" s="12"/>
      <c r="D18" s="17">
        <f>D19+D20+D21+D22+D23+D24+D25+D26+D27+D28+D29</f>
        <v>340571.6</v>
      </c>
      <c r="E18" s="13">
        <f t="shared" ref="E18:E19" si="0">SUM(D18)</f>
        <v>340571.6</v>
      </c>
      <c r="F18" s="2"/>
      <c r="G18" s="2"/>
    </row>
    <row r="19" spans="1:8" s="34" customFormat="1" ht="41.25" customHeight="1">
      <c r="A19" s="28" t="s">
        <v>36</v>
      </c>
      <c r="B19" s="29" t="s">
        <v>10</v>
      </c>
      <c r="C19" s="30"/>
      <c r="D19" s="31">
        <f>2714.3*12</f>
        <v>32571.600000000002</v>
      </c>
      <c r="E19" s="32">
        <f t="shared" si="0"/>
        <v>32571.600000000002</v>
      </c>
      <c r="F19" s="33"/>
      <c r="G19" s="33"/>
    </row>
    <row r="20" spans="1:8" s="34" customFormat="1" ht="41.25" customHeight="1">
      <c r="A20" s="23" t="s">
        <v>49</v>
      </c>
      <c r="B20" s="29" t="s">
        <v>10</v>
      </c>
      <c r="C20" s="30"/>
      <c r="D20" s="31">
        <f>9000+9000</f>
        <v>18000</v>
      </c>
      <c r="E20" s="32">
        <f>D20</f>
        <v>18000</v>
      </c>
      <c r="F20" s="33"/>
      <c r="G20" s="33"/>
    </row>
    <row r="21" spans="1:8" s="34" customFormat="1" ht="30" customHeight="1">
      <c r="A21" s="23" t="s">
        <v>35</v>
      </c>
      <c r="B21" s="29" t="s">
        <v>10</v>
      </c>
      <c r="C21" s="30"/>
      <c r="D21" s="31">
        <v>12000</v>
      </c>
      <c r="E21" s="32">
        <v>12000</v>
      </c>
      <c r="F21" s="33"/>
      <c r="G21" s="33"/>
    </row>
    <row r="22" spans="1:8" s="34" customFormat="1" ht="43.5" customHeight="1">
      <c r="A22" s="23" t="s">
        <v>37</v>
      </c>
      <c r="B22" s="29" t="s">
        <v>10</v>
      </c>
      <c r="C22" s="30"/>
      <c r="D22" s="31">
        <v>6500</v>
      </c>
      <c r="E22" s="32">
        <v>6500</v>
      </c>
      <c r="F22" s="33"/>
      <c r="G22" s="33"/>
    </row>
    <row r="23" spans="1:8" ht="37.5" customHeight="1">
      <c r="A23" s="19" t="s">
        <v>38</v>
      </c>
      <c r="B23" s="11" t="s">
        <v>10</v>
      </c>
      <c r="C23" s="12"/>
      <c r="D23" s="18">
        <v>40000</v>
      </c>
      <c r="E23" s="13">
        <v>40000</v>
      </c>
      <c r="F23" s="2"/>
      <c r="G23" s="2"/>
    </row>
    <row r="24" spans="1:8" ht="32.25" customHeight="1">
      <c r="A24" s="19" t="s">
        <v>39</v>
      </c>
      <c r="B24" s="11" t="s">
        <v>10</v>
      </c>
      <c r="C24" s="12"/>
      <c r="D24" s="18">
        <v>3000</v>
      </c>
      <c r="E24" s="13">
        <v>3000</v>
      </c>
      <c r="F24" s="2"/>
      <c r="G24" s="2"/>
    </row>
    <row r="25" spans="1:8" ht="39" customHeight="1">
      <c r="A25" s="28" t="s">
        <v>40</v>
      </c>
      <c r="B25" s="11" t="s">
        <v>10</v>
      </c>
      <c r="C25" s="12"/>
      <c r="D25" s="18">
        <v>4500</v>
      </c>
      <c r="E25" s="13">
        <v>4500</v>
      </c>
      <c r="F25" s="2"/>
      <c r="G25" s="2"/>
    </row>
    <row r="26" spans="1:8" ht="35.25" customHeight="1">
      <c r="A26" s="23" t="s">
        <v>41</v>
      </c>
      <c r="B26" s="11" t="s">
        <v>10</v>
      </c>
      <c r="C26" s="12"/>
      <c r="D26" s="18">
        <v>5000</v>
      </c>
      <c r="E26" s="22">
        <v>5000</v>
      </c>
      <c r="F26" s="2"/>
      <c r="G26" s="2"/>
    </row>
    <row r="27" spans="1:8" ht="34.5" customHeight="1">
      <c r="A27" s="23" t="s">
        <v>42</v>
      </c>
      <c r="B27" s="11" t="s">
        <v>10</v>
      </c>
      <c r="C27" s="12"/>
      <c r="D27" s="18">
        <v>5000</v>
      </c>
      <c r="E27" s="13">
        <v>5000</v>
      </c>
      <c r="F27" s="2"/>
      <c r="G27" s="2"/>
    </row>
    <row r="28" spans="1:8" ht="34.5" customHeight="1">
      <c r="A28" s="23" t="s">
        <v>43</v>
      </c>
      <c r="B28" s="11" t="s">
        <v>10</v>
      </c>
      <c r="C28" s="12"/>
      <c r="D28" s="18">
        <v>4000</v>
      </c>
      <c r="E28" s="13">
        <v>4000</v>
      </c>
      <c r="F28" s="2"/>
      <c r="G28" s="2"/>
    </row>
    <row r="29" spans="1:8" ht="46.5" customHeight="1">
      <c r="A29" s="23" t="s">
        <v>44</v>
      </c>
      <c r="B29" s="11" t="s">
        <v>10</v>
      </c>
      <c r="C29" s="12"/>
      <c r="D29" s="18">
        <v>210000</v>
      </c>
      <c r="E29" s="13">
        <v>210000</v>
      </c>
      <c r="F29" s="2"/>
      <c r="G29" s="2"/>
    </row>
    <row r="30" spans="1:8" ht="59.25" customHeight="1">
      <c r="A30" s="14" t="s">
        <v>52</v>
      </c>
      <c r="B30" s="11" t="s">
        <v>10</v>
      </c>
      <c r="C30" s="13">
        <v>0</v>
      </c>
      <c r="D30" s="13">
        <f>D11-D15</f>
        <v>-180970.75999999995</v>
      </c>
      <c r="E30" s="13">
        <f>E11-E15</f>
        <v>-180970.76</v>
      </c>
      <c r="H30" s="16"/>
    </row>
    <row r="31" spans="1:8" ht="50.25" customHeight="1">
      <c r="A31" s="11" t="s">
        <v>51</v>
      </c>
      <c r="B31" s="11" t="s">
        <v>10</v>
      </c>
      <c r="C31" s="13">
        <v>0</v>
      </c>
      <c r="D31" s="13">
        <f>D30+E10</f>
        <v>-137586.15999999995</v>
      </c>
      <c r="E31" s="13">
        <f>E30+E10</f>
        <v>-137586.16</v>
      </c>
      <c r="F31" s="2"/>
      <c r="G31" s="2"/>
    </row>
    <row r="32" spans="1:8" ht="16.5" customHeight="1">
      <c r="A32" s="41" t="s">
        <v>15</v>
      </c>
      <c r="B32" s="41"/>
      <c r="C32" s="41"/>
      <c r="D32" s="41"/>
      <c r="E32" s="41"/>
      <c r="F32" s="2"/>
      <c r="G32" s="2"/>
    </row>
    <row r="33" spans="1:7" ht="33.75" customHeight="1">
      <c r="A33" s="42"/>
      <c r="B33" s="42"/>
      <c r="C33" s="42"/>
      <c r="D33" s="42"/>
      <c r="E33" s="42"/>
      <c r="F33" s="2"/>
      <c r="G33" s="2"/>
    </row>
    <row r="34" spans="1:7">
      <c r="A34" s="27"/>
      <c r="B34" s="27"/>
      <c r="C34" s="27"/>
      <c r="D34" s="27"/>
      <c r="E34" s="27"/>
      <c r="F34" s="2"/>
      <c r="G34" s="2"/>
    </row>
    <row r="35" spans="1:7">
      <c r="A35" s="27"/>
      <c r="B35" s="27"/>
      <c r="C35" s="27"/>
      <c r="D35" s="27"/>
      <c r="E35" s="27"/>
      <c r="F35" s="2"/>
      <c r="G35" s="2"/>
    </row>
    <row r="36" spans="1:7">
      <c r="A36" s="27"/>
      <c r="B36" s="27"/>
      <c r="C36" s="27"/>
      <c r="D36" s="27"/>
      <c r="E36" s="27"/>
      <c r="F36" s="2"/>
      <c r="G36" s="2"/>
    </row>
    <row r="37" spans="1:7">
      <c r="A37" s="27"/>
      <c r="B37" s="27"/>
      <c r="C37" s="27"/>
      <c r="D37" s="27"/>
      <c r="E37" s="27"/>
      <c r="F37" s="2"/>
      <c r="G37" s="2"/>
    </row>
    <row r="38" spans="1:7">
      <c r="A38" s="27"/>
      <c r="B38" s="27"/>
      <c r="C38" s="27"/>
      <c r="D38" s="27"/>
      <c r="E38" s="27"/>
      <c r="F38" s="2"/>
      <c r="G38" s="2"/>
    </row>
    <row r="39" spans="1:7">
      <c r="A39" s="27"/>
      <c r="B39" s="27"/>
      <c r="C39" s="27"/>
      <c r="D39" s="27"/>
      <c r="E39" s="27"/>
      <c r="F39" s="2"/>
      <c r="G39" s="2"/>
    </row>
    <row r="40" spans="1:7">
      <c r="A40" s="27"/>
      <c r="B40" s="27"/>
      <c r="C40" s="27"/>
      <c r="D40" s="27"/>
      <c r="E40" s="27"/>
      <c r="F40" s="2"/>
      <c r="G40" s="2"/>
    </row>
    <row r="41" spans="1:7">
      <c r="A41" s="27"/>
      <c r="B41" s="27"/>
      <c r="C41" s="27"/>
      <c r="D41" s="27"/>
      <c r="E41" s="27"/>
      <c r="F41" s="2"/>
      <c r="G41" s="2"/>
    </row>
    <row r="42" spans="1:7">
      <c r="A42" s="9"/>
      <c r="B42" s="9"/>
      <c r="C42" s="9"/>
      <c r="D42" s="9"/>
      <c r="E42" s="9"/>
      <c r="F42" s="2"/>
      <c r="G42" s="2"/>
    </row>
    <row r="43" spans="1:7">
      <c r="A43" s="9"/>
      <c r="B43" s="9"/>
      <c r="C43" s="9"/>
      <c r="D43" s="9"/>
      <c r="E43" s="9"/>
      <c r="F43" s="2"/>
      <c r="G43" s="2"/>
    </row>
    <row r="44" spans="1:7">
      <c r="A44" s="9"/>
      <c r="B44" s="9"/>
      <c r="C44" s="9"/>
      <c r="D44" s="9"/>
      <c r="E44" s="9"/>
      <c r="F44" s="2"/>
      <c r="G44" s="2"/>
    </row>
    <row r="45" spans="1:7">
      <c r="A45" s="9"/>
      <c r="B45" s="9"/>
      <c r="C45" s="9"/>
      <c r="D45" s="9"/>
      <c r="E45" s="9"/>
      <c r="F45" s="2"/>
      <c r="G45" s="2"/>
    </row>
    <row r="46" spans="1:7">
      <c r="A46" s="9"/>
      <c r="B46" s="9"/>
      <c r="C46" s="9"/>
      <c r="D46" s="9"/>
      <c r="E46" s="10"/>
      <c r="F46" s="2"/>
      <c r="G46" s="2"/>
    </row>
    <row r="47" spans="1:7">
      <c r="A47" s="9"/>
      <c r="B47" s="9"/>
      <c r="C47" s="9"/>
      <c r="D47" s="9"/>
      <c r="E47" s="9"/>
      <c r="F47" s="2"/>
      <c r="G47" s="2"/>
    </row>
    <row r="48" spans="1:7">
      <c r="A48" s="9"/>
      <c r="B48" s="9"/>
      <c r="C48" s="9"/>
      <c r="D48" s="9"/>
      <c r="E48" s="9"/>
      <c r="F48" s="2"/>
      <c r="G48" s="2"/>
    </row>
    <row r="49" spans="1:7">
      <c r="A49" s="9"/>
      <c r="B49" s="9"/>
      <c r="C49" s="9"/>
      <c r="D49" s="9"/>
      <c r="E49" s="9"/>
      <c r="F49" s="2"/>
      <c r="G49" s="2"/>
    </row>
    <row r="50" spans="1:7">
      <c r="A50" s="9"/>
      <c r="B50" s="9"/>
      <c r="C50" s="9"/>
      <c r="D50" s="9"/>
      <c r="E50" s="9"/>
      <c r="F50" s="2"/>
      <c r="G50" s="2"/>
    </row>
    <row r="51" spans="1:7">
      <c r="A51" s="9"/>
      <c r="B51" s="9"/>
      <c r="C51" s="9"/>
      <c r="D51" s="9"/>
      <c r="E51" s="9"/>
      <c r="F51" s="2"/>
      <c r="G51" s="2"/>
    </row>
    <row r="52" spans="1:7">
      <c r="A52" s="9"/>
      <c r="B52" s="9"/>
      <c r="C52" s="9"/>
      <c r="D52" s="9"/>
      <c r="E52" s="9"/>
      <c r="F52" s="2"/>
      <c r="G52" s="2"/>
    </row>
    <row r="53" spans="1:7">
      <c r="A53" s="9"/>
      <c r="B53" s="9"/>
      <c r="C53" s="9"/>
      <c r="D53" s="9"/>
      <c r="E53" s="9"/>
      <c r="F53" s="2"/>
      <c r="G53" s="2"/>
    </row>
    <row r="54" spans="1:7">
      <c r="A54" s="9"/>
      <c r="B54" s="9"/>
      <c r="C54" s="9"/>
      <c r="D54" s="9"/>
      <c r="E54" s="9"/>
      <c r="F54" s="2"/>
      <c r="G54" s="2"/>
    </row>
    <row r="55" spans="1:7">
      <c r="A55" s="9"/>
      <c r="B55" s="9"/>
      <c r="C55" s="9"/>
      <c r="D55" s="9"/>
      <c r="E55" s="9"/>
      <c r="F55" s="2"/>
      <c r="G55" s="2"/>
    </row>
    <row r="56" spans="1:7">
      <c r="A56" s="9"/>
      <c r="B56" s="9"/>
      <c r="C56" s="9"/>
      <c r="D56" s="9"/>
      <c r="E56" s="9"/>
      <c r="F56" s="2"/>
      <c r="G56" s="2"/>
    </row>
    <row r="57" spans="1:7">
      <c r="A57" s="9"/>
      <c r="B57" s="9"/>
      <c r="C57" s="9"/>
      <c r="D57" s="9"/>
      <c r="E57" s="9"/>
      <c r="F57" s="2"/>
      <c r="G57" s="2"/>
    </row>
    <row r="58" spans="1:7">
      <c r="A58" s="9"/>
      <c r="B58" s="9"/>
      <c r="C58" s="9"/>
      <c r="D58" s="9"/>
      <c r="E58" s="9"/>
      <c r="F58" s="2"/>
      <c r="G58" s="2"/>
    </row>
    <row r="59" spans="1:7">
      <c r="A59" s="9"/>
      <c r="B59" s="9"/>
      <c r="C59" s="9"/>
      <c r="D59" s="9"/>
      <c r="E59" s="9"/>
      <c r="F59" s="2"/>
      <c r="G59" s="2"/>
    </row>
  </sheetData>
  <mergeCells count="5">
    <mergeCell ref="A1:E2"/>
    <mergeCell ref="A8:A9"/>
    <mergeCell ref="B8:B9"/>
    <mergeCell ref="C8:E8"/>
    <mergeCell ref="A32:E3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2020-12-16T04:26:52Z</dcterms:modified>
</cp:coreProperties>
</file>