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2018-1кв" sheetId="3" r:id="rId1"/>
    <sheet name="2кв" sheetId="5" r:id="rId2"/>
    <sheet name="3кв" sheetId="6" r:id="rId3"/>
    <sheet name="2018" sheetId="7" r:id="rId4"/>
    <sheet name="2020" sheetId="8" r:id="rId5"/>
  </sheets>
  <calcPr calcId="124519" refMode="R1C1"/>
</workbook>
</file>

<file path=xl/calcChain.xml><?xml version="1.0" encoding="utf-8"?>
<calcChain xmlns="http://schemas.openxmlformats.org/spreadsheetml/2006/main">
  <c r="D11" i="8"/>
  <c r="D18"/>
  <c r="D12"/>
  <c r="C12"/>
  <c r="E18"/>
  <c r="C17"/>
  <c r="E17" s="1"/>
  <c r="C15"/>
  <c r="C14"/>
  <c r="E12"/>
  <c r="E4"/>
  <c r="E19" i="7"/>
  <c r="D18"/>
  <c r="D15" s="1"/>
  <c r="C14"/>
  <c r="C13"/>
  <c r="D11"/>
  <c r="D14" s="1"/>
  <c r="C15"/>
  <c r="E4"/>
  <c r="D18" i="6"/>
  <c r="D15"/>
  <c r="E13"/>
  <c r="D11"/>
  <c r="D12" s="1"/>
  <c r="D14" s="1"/>
  <c r="C11"/>
  <c r="C15" s="1"/>
  <c r="E4"/>
  <c r="E18" i="5"/>
  <c r="D15"/>
  <c r="E13"/>
  <c r="D11"/>
  <c r="D19" s="1"/>
  <c r="D20" s="1"/>
  <c r="C11"/>
  <c r="C15" s="1"/>
  <c r="E15" s="1"/>
  <c r="E4"/>
  <c r="C11" i="3"/>
  <c r="C12" s="1"/>
  <c r="C14" s="1"/>
  <c r="D11"/>
  <c r="D12" s="1"/>
  <c r="D14" s="1"/>
  <c r="E18"/>
  <c r="C17"/>
  <c r="E17" s="1"/>
  <c r="C15"/>
  <c r="E4"/>
  <c r="D15" i="8" l="1"/>
  <c r="D21" s="1"/>
  <c r="D22" s="1"/>
  <c r="E13"/>
  <c r="E11"/>
  <c r="D14"/>
  <c r="D13" i="7"/>
  <c r="E13" s="1"/>
  <c r="E18"/>
  <c r="E15"/>
  <c r="D20"/>
  <c r="D21" s="1"/>
  <c r="E11"/>
  <c r="C17"/>
  <c r="E17" s="1"/>
  <c r="E18" i="6"/>
  <c r="E15"/>
  <c r="D20"/>
  <c r="D21" s="1"/>
  <c r="E11"/>
  <c r="E20" s="1"/>
  <c r="C12"/>
  <c r="C17"/>
  <c r="E17" s="1"/>
  <c r="C12" i="5"/>
  <c r="C17"/>
  <c r="E17" s="1"/>
  <c r="E11"/>
  <c r="E19" s="1"/>
  <c r="D12"/>
  <c r="D14" s="1"/>
  <c r="E11" i="3"/>
  <c r="D15"/>
  <c r="D19" s="1"/>
  <c r="D20" s="1"/>
  <c r="E12"/>
  <c r="E13"/>
  <c r="E15" i="8" l="1"/>
  <c r="E21" s="1"/>
  <c r="E22"/>
  <c r="E14"/>
  <c r="E20" i="7"/>
  <c r="E12"/>
  <c r="C14" i="6"/>
  <c r="E12"/>
  <c r="C14" i="5"/>
  <c r="E12"/>
  <c r="E14" i="3"/>
  <c r="E15"/>
  <c r="E19" s="1"/>
  <c r="E21" i="7" l="1"/>
  <c r="E14"/>
  <c r="E21" i="6"/>
  <c r="E14"/>
  <c r="E20" i="5"/>
  <c r="E14"/>
  <c r="E20" i="3"/>
</calcChain>
</file>

<file path=xl/sharedStrings.xml><?xml version="1.0" encoding="utf-8"?>
<sst xmlns="http://schemas.openxmlformats.org/spreadsheetml/2006/main" count="170" uniqueCount="53">
  <si>
    <t>в том числе:</t>
  </si>
  <si>
    <t>содержание и обслуживание</t>
  </si>
  <si>
    <t>текущий ремонт</t>
  </si>
  <si>
    <t>Площадь дома, м2</t>
  </si>
  <si>
    <t>Тариф, руб.</t>
  </si>
  <si>
    <t>в.ч.</t>
  </si>
  <si>
    <t>на содержание и обслуживание</t>
  </si>
  <si>
    <t xml:space="preserve">Статьи </t>
  </si>
  <si>
    <t>ед. изм.</t>
  </si>
  <si>
    <t>Виды работ по содержанию общего имущества</t>
  </si>
  <si>
    <t>Всего</t>
  </si>
  <si>
    <t>руб.</t>
  </si>
  <si>
    <t>%</t>
  </si>
  <si>
    <t>6.1. Содержание и обслуживание</t>
  </si>
  <si>
    <t>6.2. Текущий ремонт:</t>
  </si>
  <si>
    <t>Примечание: работы по тек. ремонту оформлены и согласованы  протоколом согласования цены, калькуляцией, актом выполненых работ и подписаны председателем совета мкд</t>
  </si>
  <si>
    <t xml:space="preserve">Отчет об использовании средств собранных собственниками за  1квартал 2018г.                                                                                                                                                                                                                                        Советский Север, 7 </t>
  </si>
  <si>
    <t>1. Остаток прошлого периода на 01.01.2018г.: (+) экономия,  (-) перерасход</t>
  </si>
  <si>
    <t>2. Начислено по квитанциям (S дома х тариф), за  2018г.</t>
  </si>
  <si>
    <t>3. Оплачено по квитанциям жильцами за 2018г.</t>
  </si>
  <si>
    <t>4. Задолженность жильцов за 2018г (п.2-п.3)</t>
  </si>
  <si>
    <t>5. Фактический уровень платежей  за   2018г.(п.3/п.2)</t>
  </si>
  <si>
    <t>6. Фактические затраты  2018г.:</t>
  </si>
  <si>
    <t>7. Остаток денежных средств на конец года с учетом фактической оплаты и задолженности (п.6 - п.3 - п.4) на 01.04.2018г.</t>
  </si>
  <si>
    <t>8. Остаток денежных средств с учетом остатка прошлого периода на 01.04.2018 г.(п.7- п.1)</t>
  </si>
  <si>
    <t xml:space="preserve">Отчет об использовании средств собранных собственниками за  2 квартал 2018г.                                                                                                                                                                                                                                        Советский Север, 7 </t>
  </si>
  <si>
    <t>7. Остаток денежных средств на конец года с учетом фактической оплаты и задолженности (п.6 - п.3 - п.4) на 01.07.2018г.</t>
  </si>
  <si>
    <t>8. Остаток денежных средств с учетом остатка прошлого периода на 01.07.2018 г.(п.7- п.1)</t>
  </si>
  <si>
    <t xml:space="preserve">Отчет об использовании средств собранных собственниками за  3 квартал 2018г.                                                                                                                                                                                                                                        Советский Север, 7 </t>
  </si>
  <si>
    <t>7. Остаток денежных средств на конец года с учетом фактической оплаты и задолженности (п.6 - п.3 - п.4) на 01.10.2018г.</t>
  </si>
  <si>
    <t>8. Остаток денежных средств с учетом остатка прошлого периода на 01.10.2018 г.(п.7- п.1)</t>
  </si>
  <si>
    <t>Ремонт отмостки (демонтаж и монтаж) и наружних стен штукатурка</t>
  </si>
  <si>
    <t xml:space="preserve">Отчет об использовании средств собранных собственниками за   2019г.                                                                                                                                                                                                                                        Советский Север, 7 </t>
  </si>
  <si>
    <t>1. Остаток прошлого периода на 01.01.2019г.: (+) экономия,  (-) перерасход</t>
  </si>
  <si>
    <t>2. Начислено по квитанциям (S дома х тариф), за  2019г.</t>
  </si>
  <si>
    <t>3. Оплачено по квитанциям жильцами за 2019г.</t>
  </si>
  <si>
    <t>4. Задолженность жильцов за 2019г (п.2-п.3)</t>
  </si>
  <si>
    <t>5. Фактический уровень платежей  за   2019г.(п.3/п.2)</t>
  </si>
  <si>
    <t>6. Фактические затраты  2019г.:</t>
  </si>
  <si>
    <t>8. Остаток денежных средств с учетом остатка прошлого периода на 01.01.2020 г.(п.7- п.1)</t>
  </si>
  <si>
    <t>Ремонт кровли: частичная замена конька</t>
  </si>
  <si>
    <t>7. Остаток денежных средств на конец года с учетом фактической оплаты и задолженности (п.2 - п.6) на 01.01.2020г.</t>
  </si>
  <si>
    <t>Косметический ремонт подъезда</t>
  </si>
  <si>
    <t>Ремонт входных дверей, навеса над входом и бетонного крыльца</t>
  </si>
  <si>
    <t>1. Остаток прошлого периода на 01.01.2020г.: (+) экономия,  (-) перерасход</t>
  </si>
  <si>
    <t>2. Начислено по квитанциям (S дома х тариф), за  2020г.</t>
  </si>
  <si>
    <t>3. Оплачено по квитанциям жильцами за 2020г.</t>
  </si>
  <si>
    <t>4. Задолженность жильцов за 2020г (п.2-п.3)</t>
  </si>
  <si>
    <t>5. Фактический уровень платежей  за   2020г.(п.3/п.2)</t>
  </si>
  <si>
    <t>6. Фактические затраты  2020г.:</t>
  </si>
  <si>
    <t xml:space="preserve">Отчет об использовании средств собранных собственниками за 2020г.                                                                                                                                                                                                                                        Советский Север, 7 </t>
  </si>
  <si>
    <t>8. Остаток денежных средств с учетом остатка прошлого периода на 01.01.2021 г.(п.7- п.1)</t>
  </si>
  <si>
    <t>7. Остаток денежных средств на конец года с учетом фактической оплаты и задолженности (п.2 - п.6) на 01.01.2021г.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</si>
</sst>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1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2" fontId="2" fillId="0" borderId="0" xfId="1" applyNumberFormat="1" applyFont="1"/>
    <xf numFmtId="0" fontId="2" fillId="0" borderId="0" xfId="1" applyFont="1" applyBorder="1"/>
    <xf numFmtId="0" fontId="2" fillId="0" borderId="1" xfId="1" applyFont="1" applyBorder="1" applyAlignment="1">
      <alignment vertical="center" wrapText="1"/>
    </xf>
    <xf numFmtId="0" fontId="2" fillId="0" borderId="1" xfId="1" applyFont="1" applyBorder="1"/>
    <xf numFmtId="0" fontId="4" fillId="0" borderId="0" xfId="0" applyFont="1"/>
    <xf numFmtId="2" fontId="2" fillId="0" borderId="1" xfId="1" applyNumberFormat="1" applyFont="1" applyBorder="1"/>
    <xf numFmtId="2" fontId="2" fillId="0" borderId="1" xfId="0" applyNumberFormat="1" applyFont="1" applyBorder="1" applyAlignment="1">
      <alignment horizontal="right"/>
    </xf>
    <xf numFmtId="2" fontId="3" fillId="0" borderId="0" xfId="0" applyNumberFormat="1" applyFont="1"/>
    <xf numFmtId="49" fontId="2" fillId="0" borderId="1" xfId="1" applyNumberFormat="1" applyFont="1" applyBorder="1" applyAlignment="1">
      <alignment vertical="center" wrapText="1"/>
    </xf>
    <xf numFmtId="2" fontId="2" fillId="0" borderId="1" xfId="1" applyNumberFormat="1" applyFont="1" applyBorder="1" applyAlignme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sqref="A1:XFD1048576"/>
    </sheetView>
  </sheetViews>
  <sheetFormatPr defaultRowHeight="15.75"/>
  <cols>
    <col min="1" max="1" width="40.140625" style="3" customWidth="1"/>
    <col min="2" max="2" width="7.28515625" style="3" customWidth="1"/>
    <col min="3" max="3" width="13.140625" style="3" customWidth="1"/>
    <col min="4" max="4" width="16.5703125" style="3" customWidth="1"/>
    <col min="5" max="5" width="18" style="3" customWidth="1"/>
    <col min="6" max="6" width="9.140625" style="3"/>
    <col min="7" max="7" width="7.140625" style="3" customWidth="1"/>
    <col min="8" max="8" width="13.28515625" style="3" customWidth="1"/>
    <col min="9" max="16384" width="9.140625" style="3"/>
  </cols>
  <sheetData>
    <row r="1" spans="1:8">
      <c r="A1" s="24" t="s">
        <v>16</v>
      </c>
      <c r="B1" s="24"/>
      <c r="C1" s="24"/>
      <c r="D1" s="24"/>
      <c r="E1" s="24"/>
      <c r="F1" s="1"/>
      <c r="G1" s="1"/>
      <c r="H1" s="2"/>
    </row>
    <row r="2" spans="1:8" s="4" customFormat="1">
      <c r="A2" s="24"/>
      <c r="B2" s="24"/>
      <c r="C2" s="24"/>
      <c r="D2" s="24"/>
      <c r="E2" s="24"/>
      <c r="F2" s="1"/>
      <c r="G2" s="1"/>
      <c r="H2" s="2"/>
    </row>
    <row r="3" spans="1:8">
      <c r="A3" s="5" t="s">
        <v>3</v>
      </c>
      <c r="B3" s="17"/>
      <c r="C3" s="17"/>
      <c r="D3" s="17"/>
      <c r="E3" s="6">
        <v>269.8</v>
      </c>
      <c r="F3" s="17"/>
      <c r="G3" s="17"/>
      <c r="H3" s="2"/>
    </row>
    <row r="4" spans="1:8">
      <c r="A4" s="2" t="s">
        <v>4</v>
      </c>
      <c r="B4" s="2"/>
      <c r="C4" s="2"/>
      <c r="D4" s="2"/>
      <c r="E4" s="7">
        <f>E6+E7</f>
        <v>23.36</v>
      </c>
      <c r="F4" s="2"/>
      <c r="G4" s="2"/>
      <c r="H4" s="2"/>
    </row>
    <row r="5" spans="1:8">
      <c r="A5" s="2" t="s">
        <v>5</v>
      </c>
      <c r="B5" s="2"/>
      <c r="C5" s="2"/>
      <c r="D5" s="2"/>
      <c r="E5" s="2"/>
      <c r="F5" s="2"/>
      <c r="G5" s="2"/>
      <c r="H5" s="2"/>
    </row>
    <row r="6" spans="1:8">
      <c r="A6" s="2" t="s">
        <v>6</v>
      </c>
      <c r="B6" s="2"/>
      <c r="C6" s="2"/>
      <c r="D6" s="2"/>
      <c r="E6" s="7">
        <v>13.36</v>
      </c>
      <c r="F6" s="2"/>
      <c r="G6" s="2"/>
      <c r="H6" s="2"/>
    </row>
    <row r="7" spans="1:8">
      <c r="A7" s="2" t="s">
        <v>2</v>
      </c>
      <c r="B7" s="2"/>
      <c r="C7" s="2"/>
      <c r="D7" s="2"/>
      <c r="E7" s="7">
        <v>10</v>
      </c>
      <c r="F7" s="2"/>
      <c r="G7" s="2"/>
      <c r="H7" s="2"/>
    </row>
    <row r="8" spans="1:8">
      <c r="A8" s="25" t="s">
        <v>7</v>
      </c>
      <c r="B8" s="27" t="s">
        <v>8</v>
      </c>
      <c r="C8" s="29" t="s">
        <v>9</v>
      </c>
      <c r="D8" s="30"/>
      <c r="E8" s="31"/>
      <c r="F8" s="8"/>
      <c r="G8" s="8"/>
      <c r="H8" s="2"/>
    </row>
    <row r="9" spans="1:8" ht="51.75" customHeight="1">
      <c r="A9" s="26"/>
      <c r="B9" s="28"/>
      <c r="C9" s="9" t="s">
        <v>1</v>
      </c>
      <c r="D9" s="9" t="s">
        <v>2</v>
      </c>
      <c r="E9" s="9" t="s">
        <v>10</v>
      </c>
      <c r="F9" s="8"/>
      <c r="G9" s="8"/>
      <c r="H9" s="2"/>
    </row>
    <row r="10" spans="1:8" s="11" customFormat="1" ht="47.25">
      <c r="A10" s="9" t="s">
        <v>17</v>
      </c>
      <c r="B10" s="9" t="s">
        <v>11</v>
      </c>
      <c r="C10" s="10"/>
      <c r="D10" s="10"/>
      <c r="E10" s="13">
        <v>34680.800000000003</v>
      </c>
      <c r="F10" s="2"/>
      <c r="G10" s="2"/>
      <c r="H10" s="2"/>
    </row>
    <row r="11" spans="1:8" ht="31.5">
      <c r="A11" s="9" t="s">
        <v>18</v>
      </c>
      <c r="B11" s="9" t="s">
        <v>11</v>
      </c>
      <c r="C11" s="12">
        <f>E3*E6*3</f>
        <v>10813.583999999999</v>
      </c>
      <c r="D11" s="13">
        <f>E3*E7*3</f>
        <v>8094</v>
      </c>
      <c r="E11" s="12">
        <f>D11+C11</f>
        <v>18907.583999999999</v>
      </c>
      <c r="F11" s="2"/>
      <c r="G11" s="2"/>
      <c r="H11" s="2"/>
    </row>
    <row r="12" spans="1:8" ht="31.5">
      <c r="A12" s="9" t="s">
        <v>19</v>
      </c>
      <c r="B12" s="9" t="s">
        <v>11</v>
      </c>
      <c r="C12" s="12">
        <f>C11-C13</f>
        <v>6690.5839999999989</v>
      </c>
      <c r="D12" s="12">
        <f>D11-D13</f>
        <v>5008</v>
      </c>
      <c r="E12" s="12">
        <f>C12+D12</f>
        <v>11698.583999999999</v>
      </c>
      <c r="F12" s="2"/>
      <c r="G12" s="2"/>
      <c r="H12" s="2"/>
    </row>
    <row r="13" spans="1:8" ht="31.5">
      <c r="A13" s="9" t="s">
        <v>20</v>
      </c>
      <c r="B13" s="9" t="s">
        <v>11</v>
      </c>
      <c r="C13" s="12">
        <v>4123</v>
      </c>
      <c r="D13" s="12">
        <v>3086</v>
      </c>
      <c r="E13" s="12">
        <f>SUM(C13:D13)</f>
        <v>7209</v>
      </c>
      <c r="F13" s="2"/>
      <c r="G13" s="2"/>
      <c r="H13" s="14"/>
    </row>
    <row r="14" spans="1:8" ht="31.5">
      <c r="A14" s="9" t="s">
        <v>21</v>
      </c>
      <c r="B14" s="9" t="s">
        <v>12</v>
      </c>
      <c r="C14" s="12">
        <f>C12/C11*100</f>
        <v>61.87203058671389</v>
      </c>
      <c r="D14" s="12">
        <f>D12/D11*100</f>
        <v>61.872992340004942</v>
      </c>
      <c r="E14" s="12">
        <f>E12/E11*100</f>
        <v>61.872442296170682</v>
      </c>
      <c r="F14" s="2"/>
      <c r="G14" s="2"/>
      <c r="H14" s="14"/>
    </row>
    <row r="15" spans="1:8">
      <c r="A15" s="9" t="s">
        <v>22</v>
      </c>
      <c r="B15" s="9" t="s">
        <v>11</v>
      </c>
      <c r="C15" s="12">
        <f>C11</f>
        <v>10813.583999999999</v>
      </c>
      <c r="D15" s="12">
        <f>D18</f>
        <v>0</v>
      </c>
      <c r="E15" s="12">
        <f>SUM(C15:D15)</f>
        <v>10813.583999999999</v>
      </c>
      <c r="F15" s="2"/>
      <c r="G15" s="2"/>
      <c r="H15" s="14"/>
    </row>
    <row r="16" spans="1:8">
      <c r="A16" s="9" t="s">
        <v>0</v>
      </c>
      <c r="B16" s="9"/>
      <c r="C16" s="12"/>
      <c r="D16" s="12"/>
      <c r="E16" s="12"/>
      <c r="F16" s="2"/>
      <c r="G16" s="2"/>
      <c r="H16" s="14"/>
    </row>
    <row r="17" spans="1:8" ht="18.75" customHeight="1">
      <c r="A17" s="9" t="s">
        <v>13</v>
      </c>
      <c r="B17" s="9"/>
      <c r="C17" s="12">
        <f>C11</f>
        <v>10813.583999999999</v>
      </c>
      <c r="D17" s="10"/>
      <c r="E17" s="12">
        <f>SUM(C17:D17)</f>
        <v>10813.583999999999</v>
      </c>
      <c r="F17" s="2"/>
      <c r="G17" s="2"/>
      <c r="H17" s="14"/>
    </row>
    <row r="18" spans="1:8" ht="17.25" customHeight="1">
      <c r="A18" s="9" t="s">
        <v>14</v>
      </c>
      <c r="B18" s="9" t="s">
        <v>11</v>
      </c>
      <c r="C18" s="10"/>
      <c r="D18" s="16">
        <v>0</v>
      </c>
      <c r="E18" s="12">
        <f>SUM(D18)</f>
        <v>0</v>
      </c>
      <c r="F18" s="2"/>
      <c r="G18" s="2"/>
      <c r="H18" s="14"/>
    </row>
    <row r="19" spans="1:8" ht="63.75" customHeight="1">
      <c r="A19" s="15" t="s">
        <v>23</v>
      </c>
      <c r="B19" s="9" t="s">
        <v>11</v>
      </c>
      <c r="C19" s="12">
        <v>0</v>
      </c>
      <c r="D19" s="16">
        <f>D11-D15</f>
        <v>8094</v>
      </c>
      <c r="E19" s="12">
        <f>E11-E15</f>
        <v>8094</v>
      </c>
      <c r="F19" s="2"/>
      <c r="G19" s="2"/>
      <c r="H19" s="14"/>
    </row>
    <row r="20" spans="1:8" ht="50.25" customHeight="1">
      <c r="A20" s="9" t="s">
        <v>24</v>
      </c>
      <c r="B20" s="9" t="s">
        <v>11</v>
      </c>
      <c r="C20" s="12">
        <v>0</v>
      </c>
      <c r="D20" s="16">
        <f>D19+E10</f>
        <v>42774.8</v>
      </c>
      <c r="E20" s="12">
        <f>E12+E10-E15+E13</f>
        <v>42774.8</v>
      </c>
      <c r="F20" s="2"/>
      <c r="G20" s="2"/>
      <c r="H20" s="14"/>
    </row>
    <row r="21" spans="1:8">
      <c r="A21" s="32" t="s">
        <v>15</v>
      </c>
      <c r="B21" s="32"/>
      <c r="C21" s="32"/>
      <c r="D21" s="32"/>
      <c r="E21" s="32"/>
      <c r="F21" s="2"/>
      <c r="G21" s="2"/>
    </row>
    <row r="22" spans="1:8" ht="28.5" customHeight="1">
      <c r="A22" s="33"/>
      <c r="B22" s="33"/>
      <c r="C22" s="33"/>
      <c r="D22" s="33"/>
      <c r="E22" s="33"/>
      <c r="F22" s="2"/>
      <c r="G22" s="2"/>
    </row>
    <row r="23" spans="1:8">
      <c r="A23" s="2"/>
      <c r="B23" s="2"/>
      <c r="C23" s="2"/>
      <c r="D23" s="2"/>
      <c r="E23" s="2"/>
      <c r="F23" s="2"/>
      <c r="G23" s="2"/>
    </row>
    <row r="24" spans="1:8">
      <c r="A24" s="2"/>
      <c r="B24" s="2"/>
      <c r="C24" s="2"/>
      <c r="D24" s="2"/>
      <c r="E24" s="2"/>
      <c r="F24" s="2"/>
      <c r="G24" s="2"/>
    </row>
    <row r="25" spans="1:8">
      <c r="A25" s="2"/>
      <c r="B25" s="2"/>
      <c r="C25" s="2"/>
      <c r="D25" s="2"/>
      <c r="E25" s="2"/>
      <c r="F25" s="2"/>
      <c r="G25" s="2"/>
    </row>
    <row r="26" spans="1:8">
      <c r="A26" s="2"/>
      <c r="B26" s="2"/>
      <c r="C26" s="2"/>
      <c r="D26" s="2"/>
      <c r="E26" s="2"/>
      <c r="F26" s="2"/>
      <c r="G26" s="2"/>
    </row>
    <row r="27" spans="1:8">
      <c r="A27" s="2"/>
      <c r="B27" s="2"/>
      <c r="C27" s="2"/>
      <c r="D27" s="2"/>
      <c r="E27" s="7"/>
      <c r="F27" s="2"/>
      <c r="G27" s="2"/>
    </row>
    <row r="28" spans="1:8">
      <c r="A28" s="2"/>
      <c r="B28" s="2"/>
      <c r="C28" s="2"/>
      <c r="D28" s="2"/>
      <c r="E28" s="2"/>
      <c r="F28" s="2"/>
      <c r="G28" s="2"/>
    </row>
    <row r="29" spans="1:8">
      <c r="A29" s="2"/>
      <c r="B29" s="2"/>
      <c r="C29" s="2"/>
      <c r="D29" s="2"/>
      <c r="E29" s="2"/>
      <c r="F29" s="2"/>
      <c r="G29" s="2"/>
    </row>
    <row r="30" spans="1:8">
      <c r="A30" s="2"/>
      <c r="B30" s="2"/>
      <c r="C30" s="2"/>
      <c r="D30" s="2"/>
      <c r="E30" s="2"/>
      <c r="F30" s="2"/>
      <c r="G30" s="2"/>
    </row>
    <row r="31" spans="1:8">
      <c r="A31" s="2"/>
      <c r="B31" s="2"/>
      <c r="C31" s="2"/>
      <c r="D31" s="2"/>
      <c r="E31" s="2"/>
      <c r="F31" s="2"/>
      <c r="G31" s="2"/>
    </row>
    <row r="32" spans="1:8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</sheetData>
  <mergeCells count="5">
    <mergeCell ref="A1:E2"/>
    <mergeCell ref="A8:A9"/>
    <mergeCell ref="B8:B9"/>
    <mergeCell ref="C8:E8"/>
    <mergeCell ref="A21:E22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topLeftCell="A10" workbookViewId="0">
      <selection activeCell="C13" sqref="C13"/>
    </sheetView>
  </sheetViews>
  <sheetFormatPr defaultRowHeight="15.75"/>
  <cols>
    <col min="1" max="1" width="40.140625" style="3" customWidth="1"/>
    <col min="2" max="2" width="7.28515625" style="3" customWidth="1"/>
    <col min="3" max="3" width="13.140625" style="3" customWidth="1"/>
    <col min="4" max="4" width="16.5703125" style="3" customWidth="1"/>
    <col min="5" max="5" width="18" style="3" customWidth="1"/>
    <col min="6" max="6" width="9.140625" style="3"/>
    <col min="7" max="7" width="7.140625" style="3" customWidth="1"/>
    <col min="8" max="8" width="13.28515625" style="3" customWidth="1"/>
    <col min="9" max="16384" width="9.140625" style="3"/>
  </cols>
  <sheetData>
    <row r="1" spans="1:8">
      <c r="A1" s="24" t="s">
        <v>25</v>
      </c>
      <c r="B1" s="24"/>
      <c r="C1" s="24"/>
      <c r="D1" s="24"/>
      <c r="E1" s="24"/>
      <c r="F1" s="1"/>
      <c r="G1" s="1"/>
      <c r="H1" s="2"/>
    </row>
    <row r="2" spans="1:8" s="4" customFormat="1">
      <c r="A2" s="24"/>
      <c r="B2" s="24"/>
      <c r="C2" s="24"/>
      <c r="D2" s="24"/>
      <c r="E2" s="24"/>
      <c r="F2" s="1"/>
      <c r="G2" s="1"/>
      <c r="H2" s="2"/>
    </row>
    <row r="3" spans="1:8">
      <c r="A3" s="5" t="s">
        <v>3</v>
      </c>
      <c r="B3" s="18"/>
      <c r="C3" s="18"/>
      <c r="D3" s="18"/>
      <c r="E3" s="6">
        <v>269.8</v>
      </c>
      <c r="F3" s="18"/>
      <c r="G3" s="18"/>
      <c r="H3" s="2"/>
    </row>
    <row r="4" spans="1:8">
      <c r="A4" s="2" t="s">
        <v>4</v>
      </c>
      <c r="B4" s="2"/>
      <c r="C4" s="2"/>
      <c r="D4" s="2"/>
      <c r="E4" s="7">
        <f>E6+E7</f>
        <v>23.36</v>
      </c>
      <c r="F4" s="2"/>
      <c r="G4" s="2"/>
      <c r="H4" s="2"/>
    </row>
    <row r="5" spans="1:8">
      <c r="A5" s="2" t="s">
        <v>5</v>
      </c>
      <c r="B5" s="2"/>
      <c r="C5" s="2"/>
      <c r="D5" s="2"/>
      <c r="E5" s="2"/>
      <c r="F5" s="2"/>
      <c r="G5" s="2"/>
      <c r="H5" s="2"/>
    </row>
    <row r="6" spans="1:8">
      <c r="A6" s="2" t="s">
        <v>6</v>
      </c>
      <c r="B6" s="2"/>
      <c r="C6" s="2"/>
      <c r="D6" s="2"/>
      <c r="E6" s="7">
        <v>13.36</v>
      </c>
      <c r="F6" s="2"/>
      <c r="G6" s="2"/>
      <c r="H6" s="2"/>
    </row>
    <row r="7" spans="1:8">
      <c r="A7" s="2" t="s">
        <v>2</v>
      </c>
      <c r="B7" s="2"/>
      <c r="C7" s="2"/>
      <c r="D7" s="2"/>
      <c r="E7" s="7">
        <v>10</v>
      </c>
      <c r="F7" s="2"/>
      <c r="G7" s="2"/>
      <c r="H7" s="2"/>
    </row>
    <row r="8" spans="1:8">
      <c r="A8" s="25" t="s">
        <v>7</v>
      </c>
      <c r="B8" s="27" t="s">
        <v>8</v>
      </c>
      <c r="C8" s="29" t="s">
        <v>9</v>
      </c>
      <c r="D8" s="30"/>
      <c r="E8" s="31"/>
      <c r="F8" s="8"/>
      <c r="G8" s="8"/>
      <c r="H8" s="2"/>
    </row>
    <row r="9" spans="1:8" ht="51.75" customHeight="1">
      <c r="A9" s="26"/>
      <c r="B9" s="28"/>
      <c r="C9" s="9" t="s">
        <v>1</v>
      </c>
      <c r="D9" s="9" t="s">
        <v>2</v>
      </c>
      <c r="E9" s="9" t="s">
        <v>10</v>
      </c>
      <c r="F9" s="8"/>
      <c r="G9" s="8"/>
      <c r="H9" s="2"/>
    </row>
    <row r="10" spans="1:8" s="11" customFormat="1" ht="47.25">
      <c r="A10" s="9" t="s">
        <v>17</v>
      </c>
      <c r="B10" s="9" t="s">
        <v>11</v>
      </c>
      <c r="C10" s="10"/>
      <c r="D10" s="10"/>
      <c r="E10" s="13">
        <v>42774.8</v>
      </c>
      <c r="F10" s="2"/>
      <c r="G10" s="2"/>
      <c r="H10" s="2"/>
    </row>
    <row r="11" spans="1:8" ht="31.5">
      <c r="A11" s="9" t="s">
        <v>18</v>
      </c>
      <c r="B11" s="9" t="s">
        <v>11</v>
      </c>
      <c r="C11" s="12">
        <f>E3*E6*3</f>
        <v>10813.583999999999</v>
      </c>
      <c r="D11" s="13">
        <f>E3*E7*3</f>
        <v>8094</v>
      </c>
      <c r="E11" s="12">
        <f>D11+C11</f>
        <v>18907.583999999999</v>
      </c>
      <c r="F11" s="2"/>
      <c r="G11" s="2"/>
      <c r="H11" s="2"/>
    </row>
    <row r="12" spans="1:8" ht="31.5">
      <c r="A12" s="9" t="s">
        <v>19</v>
      </c>
      <c r="B12" s="9" t="s">
        <v>11</v>
      </c>
      <c r="C12" s="12">
        <f>C11-C13</f>
        <v>6307.5839999999989</v>
      </c>
      <c r="D12" s="12">
        <f>D11-D13</f>
        <v>4721</v>
      </c>
      <c r="E12" s="12">
        <f>C12+D12</f>
        <v>11028.583999999999</v>
      </c>
      <c r="F12" s="2"/>
      <c r="G12" s="2"/>
      <c r="H12" s="2"/>
    </row>
    <row r="13" spans="1:8" ht="31.5">
      <c r="A13" s="9" t="s">
        <v>20</v>
      </c>
      <c r="B13" s="9" t="s">
        <v>11</v>
      </c>
      <c r="C13" s="12">
        <v>4506</v>
      </c>
      <c r="D13" s="12">
        <v>3373</v>
      </c>
      <c r="E13" s="12">
        <f>SUM(C13:D13)</f>
        <v>7879</v>
      </c>
      <c r="F13" s="2"/>
      <c r="G13" s="2"/>
      <c r="H13" s="14"/>
    </row>
    <row r="14" spans="1:8" ht="31.5">
      <c r="A14" s="9" t="s">
        <v>21</v>
      </c>
      <c r="B14" s="9" t="s">
        <v>12</v>
      </c>
      <c r="C14" s="12">
        <f>C12/C11*100</f>
        <v>58.330189139881838</v>
      </c>
      <c r="D14" s="12">
        <f>D12/D11*100</f>
        <v>58.327155917963921</v>
      </c>
      <c r="E14" s="12">
        <f>E12/E11*100</f>
        <v>58.328890671595055</v>
      </c>
      <c r="F14" s="2"/>
      <c r="G14" s="2"/>
      <c r="H14" s="14"/>
    </row>
    <row r="15" spans="1:8">
      <c r="A15" s="9" t="s">
        <v>22</v>
      </c>
      <c r="B15" s="9" t="s">
        <v>11</v>
      </c>
      <c r="C15" s="12">
        <f>C11</f>
        <v>10813.583999999999</v>
      </c>
      <c r="D15" s="12">
        <f>D18</f>
        <v>0</v>
      </c>
      <c r="E15" s="12">
        <f>SUM(C15:D15)</f>
        <v>10813.583999999999</v>
      </c>
      <c r="F15" s="2"/>
      <c r="G15" s="2"/>
      <c r="H15" s="14"/>
    </row>
    <row r="16" spans="1:8">
      <c r="A16" s="9" t="s">
        <v>0</v>
      </c>
      <c r="B16" s="9"/>
      <c r="C16" s="12"/>
      <c r="D16" s="12"/>
      <c r="E16" s="12"/>
      <c r="F16" s="2"/>
      <c r="G16" s="2"/>
      <c r="H16" s="14"/>
    </row>
    <row r="17" spans="1:8" ht="18.75" customHeight="1">
      <c r="A17" s="9" t="s">
        <v>13</v>
      </c>
      <c r="B17" s="9"/>
      <c r="C17" s="12">
        <f>C11</f>
        <v>10813.583999999999</v>
      </c>
      <c r="D17" s="10"/>
      <c r="E17" s="12">
        <f>SUM(C17:D17)</f>
        <v>10813.583999999999</v>
      </c>
      <c r="F17" s="2"/>
      <c r="G17" s="2"/>
      <c r="H17" s="14"/>
    </row>
    <row r="18" spans="1:8" ht="17.25" customHeight="1">
      <c r="A18" s="9" t="s">
        <v>14</v>
      </c>
      <c r="B18" s="9" t="s">
        <v>11</v>
      </c>
      <c r="C18" s="10"/>
      <c r="D18" s="16">
        <v>0</v>
      </c>
      <c r="E18" s="12">
        <f>SUM(D18)</f>
        <v>0</v>
      </c>
      <c r="F18" s="2"/>
      <c r="G18" s="2"/>
      <c r="H18" s="14"/>
    </row>
    <row r="19" spans="1:8" ht="63.75" customHeight="1">
      <c r="A19" s="15" t="s">
        <v>26</v>
      </c>
      <c r="B19" s="9" t="s">
        <v>11</v>
      </c>
      <c r="C19" s="12">
        <v>0</v>
      </c>
      <c r="D19" s="16">
        <f>D11-D15</f>
        <v>8094</v>
      </c>
      <c r="E19" s="12">
        <f>E11-E15</f>
        <v>8094</v>
      </c>
      <c r="F19" s="2"/>
      <c r="G19" s="2"/>
      <c r="H19" s="14"/>
    </row>
    <row r="20" spans="1:8" ht="50.25" customHeight="1">
      <c r="A20" s="9" t="s">
        <v>27</v>
      </c>
      <c r="B20" s="9" t="s">
        <v>11</v>
      </c>
      <c r="C20" s="12">
        <v>0</v>
      </c>
      <c r="D20" s="16">
        <f>D19+E10</f>
        <v>50868.800000000003</v>
      </c>
      <c r="E20" s="12">
        <f>E12+E10-E15+E13</f>
        <v>50868.800000000003</v>
      </c>
      <c r="F20" s="2"/>
      <c r="G20" s="2"/>
      <c r="H20" s="14"/>
    </row>
    <row r="21" spans="1:8">
      <c r="A21" s="32" t="s">
        <v>15</v>
      </c>
      <c r="B21" s="32"/>
      <c r="C21" s="32"/>
      <c r="D21" s="32"/>
      <c r="E21" s="32"/>
      <c r="F21" s="2"/>
      <c r="G21" s="2"/>
    </row>
    <row r="22" spans="1:8" ht="28.5" customHeight="1">
      <c r="A22" s="33"/>
      <c r="B22" s="33"/>
      <c r="C22" s="33"/>
      <c r="D22" s="33"/>
      <c r="E22" s="33"/>
      <c r="F22" s="2"/>
      <c r="G22" s="2"/>
    </row>
    <row r="23" spans="1:8">
      <c r="A23" s="2"/>
      <c r="B23" s="2"/>
      <c r="C23" s="2"/>
      <c r="D23" s="2"/>
      <c r="E23" s="2"/>
      <c r="F23" s="2"/>
      <c r="G23" s="2"/>
    </row>
    <row r="24" spans="1:8">
      <c r="A24" s="2"/>
      <c r="B24" s="2"/>
      <c r="C24" s="2"/>
      <c r="D24" s="2"/>
      <c r="E24" s="2"/>
      <c r="F24" s="2"/>
      <c r="G24" s="2"/>
    </row>
    <row r="25" spans="1:8">
      <c r="A25" s="2"/>
      <c r="B25" s="2"/>
      <c r="C25" s="2"/>
      <c r="D25" s="2"/>
      <c r="E25" s="2"/>
      <c r="F25" s="2"/>
      <c r="G25" s="2"/>
    </row>
    <row r="26" spans="1:8">
      <c r="A26" s="2"/>
      <c r="B26" s="2"/>
      <c r="C26" s="2"/>
      <c r="D26" s="2"/>
      <c r="E26" s="2"/>
      <c r="F26" s="2"/>
      <c r="G26" s="2"/>
    </row>
    <row r="27" spans="1:8">
      <c r="A27" s="2"/>
      <c r="B27" s="2"/>
      <c r="C27" s="2"/>
      <c r="D27" s="2"/>
      <c r="E27" s="7"/>
      <c r="F27" s="2"/>
      <c r="G27" s="2"/>
    </row>
    <row r="28" spans="1:8">
      <c r="A28" s="2"/>
      <c r="B28" s="2"/>
      <c r="C28" s="2"/>
      <c r="D28" s="2"/>
      <c r="E28" s="2"/>
      <c r="F28" s="2"/>
      <c r="G28" s="2"/>
    </row>
    <row r="29" spans="1:8">
      <c r="A29" s="2"/>
      <c r="B29" s="2"/>
      <c r="C29" s="2"/>
      <c r="D29" s="2"/>
      <c r="E29" s="2"/>
      <c r="F29" s="2"/>
      <c r="G29" s="2"/>
    </row>
    <row r="30" spans="1:8">
      <c r="A30" s="2"/>
      <c r="B30" s="2"/>
      <c r="C30" s="2"/>
      <c r="D30" s="2"/>
      <c r="E30" s="2"/>
      <c r="F30" s="2"/>
      <c r="G30" s="2"/>
    </row>
    <row r="31" spans="1:8">
      <c r="A31" s="2"/>
      <c r="B31" s="2"/>
      <c r="C31" s="2"/>
      <c r="D31" s="2"/>
      <c r="E31" s="2"/>
      <c r="F31" s="2"/>
      <c r="G31" s="2"/>
    </row>
    <row r="32" spans="1:8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</sheetData>
  <mergeCells count="5">
    <mergeCell ref="A1:E2"/>
    <mergeCell ref="A8:A9"/>
    <mergeCell ref="B8:B9"/>
    <mergeCell ref="C8:E8"/>
    <mergeCell ref="A21:E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topLeftCell="A7" workbookViewId="0">
      <selection activeCell="A19" sqref="A19:E19"/>
    </sheetView>
  </sheetViews>
  <sheetFormatPr defaultRowHeight="15.75"/>
  <cols>
    <col min="1" max="1" width="40.140625" style="3" customWidth="1"/>
    <col min="2" max="2" width="7.28515625" style="3" customWidth="1"/>
    <col min="3" max="3" width="13.140625" style="3" customWidth="1"/>
    <col min="4" max="4" width="16.5703125" style="3" customWidth="1"/>
    <col min="5" max="5" width="18" style="3" customWidth="1"/>
    <col min="6" max="6" width="9.140625" style="3"/>
    <col min="7" max="7" width="7.140625" style="3" customWidth="1"/>
    <col min="8" max="8" width="13.28515625" style="3" customWidth="1"/>
    <col min="9" max="16384" width="9.140625" style="3"/>
  </cols>
  <sheetData>
    <row r="1" spans="1:8">
      <c r="A1" s="24" t="s">
        <v>28</v>
      </c>
      <c r="B1" s="24"/>
      <c r="C1" s="24"/>
      <c r="D1" s="24"/>
      <c r="E1" s="24"/>
      <c r="F1" s="1"/>
      <c r="G1" s="1"/>
      <c r="H1" s="2"/>
    </row>
    <row r="2" spans="1:8" s="4" customFormat="1">
      <c r="A2" s="24"/>
      <c r="B2" s="24"/>
      <c r="C2" s="24"/>
      <c r="D2" s="24"/>
      <c r="E2" s="24"/>
      <c r="F2" s="1"/>
      <c r="G2" s="1"/>
      <c r="H2" s="2"/>
    </row>
    <row r="3" spans="1:8">
      <c r="A3" s="5" t="s">
        <v>3</v>
      </c>
      <c r="B3" s="19"/>
      <c r="C3" s="19"/>
      <c r="D3" s="19"/>
      <c r="E3" s="6">
        <v>269.8</v>
      </c>
      <c r="F3" s="19"/>
      <c r="G3" s="19"/>
      <c r="H3" s="2"/>
    </row>
    <row r="4" spans="1:8">
      <c r="A4" s="2" t="s">
        <v>4</v>
      </c>
      <c r="B4" s="2"/>
      <c r="C4" s="2"/>
      <c r="D4" s="2"/>
      <c r="E4" s="7">
        <f>E6+E7</f>
        <v>23.89</v>
      </c>
      <c r="F4" s="2"/>
      <c r="G4" s="2"/>
      <c r="H4" s="2"/>
    </row>
    <row r="5" spans="1:8">
      <c r="A5" s="2" t="s">
        <v>5</v>
      </c>
      <c r="B5" s="2"/>
      <c r="C5" s="2"/>
      <c r="D5" s="2"/>
      <c r="E5" s="2"/>
      <c r="F5" s="2"/>
      <c r="G5" s="2"/>
      <c r="H5" s="2"/>
    </row>
    <row r="6" spans="1:8">
      <c r="A6" s="2" t="s">
        <v>6</v>
      </c>
      <c r="B6" s="2"/>
      <c r="C6" s="2"/>
      <c r="D6" s="2"/>
      <c r="E6" s="7">
        <v>13.89</v>
      </c>
      <c r="F6" s="2"/>
      <c r="G6" s="2"/>
      <c r="H6" s="2"/>
    </row>
    <row r="7" spans="1:8">
      <c r="A7" s="2" t="s">
        <v>2</v>
      </c>
      <c r="B7" s="2"/>
      <c r="C7" s="2"/>
      <c r="D7" s="2"/>
      <c r="E7" s="7">
        <v>10</v>
      </c>
      <c r="F7" s="2"/>
      <c r="G7" s="2"/>
      <c r="H7" s="2"/>
    </row>
    <row r="8" spans="1:8">
      <c r="A8" s="25" t="s">
        <v>7</v>
      </c>
      <c r="B8" s="27" t="s">
        <v>8</v>
      </c>
      <c r="C8" s="29" t="s">
        <v>9</v>
      </c>
      <c r="D8" s="30"/>
      <c r="E8" s="31"/>
      <c r="F8" s="8"/>
      <c r="G8" s="8"/>
      <c r="H8" s="2"/>
    </row>
    <row r="9" spans="1:8" ht="51.75" customHeight="1">
      <c r="A9" s="26"/>
      <c r="B9" s="28"/>
      <c r="C9" s="9" t="s">
        <v>1</v>
      </c>
      <c r="D9" s="9" t="s">
        <v>2</v>
      </c>
      <c r="E9" s="9" t="s">
        <v>10</v>
      </c>
      <c r="F9" s="8"/>
      <c r="G9" s="8"/>
      <c r="H9" s="2"/>
    </row>
    <row r="10" spans="1:8" s="11" customFormat="1" ht="47.25">
      <c r="A10" s="9" t="s">
        <v>17</v>
      </c>
      <c r="B10" s="9" t="s">
        <v>11</v>
      </c>
      <c r="C10" s="10"/>
      <c r="D10" s="10"/>
      <c r="E10" s="13">
        <v>50868.800000000003</v>
      </c>
      <c r="F10" s="2"/>
      <c r="G10" s="2"/>
      <c r="H10" s="2"/>
    </row>
    <row r="11" spans="1:8" ht="31.5">
      <c r="A11" s="9" t="s">
        <v>18</v>
      </c>
      <c r="B11" s="9" t="s">
        <v>11</v>
      </c>
      <c r="C11" s="12">
        <f>E3*E6*3</f>
        <v>11242.566000000001</v>
      </c>
      <c r="D11" s="13">
        <f>E3*E7*3</f>
        <v>8094</v>
      </c>
      <c r="E11" s="12">
        <f>D11+C11</f>
        <v>19336.565999999999</v>
      </c>
      <c r="F11" s="2"/>
      <c r="G11" s="2"/>
      <c r="H11" s="2"/>
    </row>
    <row r="12" spans="1:8" ht="31.5">
      <c r="A12" s="9" t="s">
        <v>19</v>
      </c>
      <c r="B12" s="9" t="s">
        <v>11</v>
      </c>
      <c r="C12" s="12">
        <f>C11-C13</f>
        <v>6496.5660000000007</v>
      </c>
      <c r="D12" s="12">
        <f>D11-D13</f>
        <v>4542</v>
      </c>
      <c r="E12" s="12">
        <f>C12+D12</f>
        <v>11038.566000000001</v>
      </c>
      <c r="F12" s="2"/>
      <c r="G12" s="2"/>
      <c r="H12" s="2"/>
    </row>
    <row r="13" spans="1:8" ht="31.5">
      <c r="A13" s="9" t="s">
        <v>20</v>
      </c>
      <c r="B13" s="9" t="s">
        <v>11</v>
      </c>
      <c r="C13" s="12">
        <v>4746</v>
      </c>
      <c r="D13" s="12">
        <v>3552</v>
      </c>
      <c r="E13" s="12">
        <f>SUM(C13:D13)</f>
        <v>8298</v>
      </c>
      <c r="F13" s="2"/>
      <c r="G13" s="2"/>
      <c r="H13" s="14"/>
    </row>
    <row r="14" spans="1:8" ht="31.5">
      <c r="A14" s="9" t="s">
        <v>21</v>
      </c>
      <c r="B14" s="9" t="s">
        <v>12</v>
      </c>
      <c r="C14" s="12">
        <f>C12/C11*100</f>
        <v>57.785437950731179</v>
      </c>
      <c r="D14" s="12">
        <f>D12/D11*100</f>
        <v>56.115641215715343</v>
      </c>
      <c r="E14" s="12">
        <f>E12/E11*100</f>
        <v>57.086485780360384</v>
      </c>
      <c r="F14" s="2"/>
      <c r="G14" s="2"/>
      <c r="H14" s="14"/>
    </row>
    <row r="15" spans="1:8">
      <c r="A15" s="9" t="s">
        <v>22</v>
      </c>
      <c r="B15" s="9" t="s">
        <v>11</v>
      </c>
      <c r="C15" s="12">
        <f>C11</f>
        <v>11242.566000000001</v>
      </c>
      <c r="D15" s="12">
        <f>D18</f>
        <v>70057.070000000007</v>
      </c>
      <c r="E15" s="12">
        <f>SUM(C15:D15)</f>
        <v>81299.636000000013</v>
      </c>
      <c r="F15" s="2"/>
      <c r="G15" s="2"/>
      <c r="H15" s="14"/>
    </row>
    <row r="16" spans="1:8">
      <c r="A16" s="9" t="s">
        <v>0</v>
      </c>
      <c r="B16" s="9"/>
      <c r="C16" s="12"/>
      <c r="D16" s="12"/>
      <c r="E16" s="12"/>
      <c r="F16" s="2"/>
      <c r="G16" s="2"/>
      <c r="H16" s="14"/>
    </row>
    <row r="17" spans="1:8" ht="18.75" customHeight="1">
      <c r="A17" s="9" t="s">
        <v>13</v>
      </c>
      <c r="B17" s="9"/>
      <c r="C17" s="12">
        <f>C11</f>
        <v>11242.566000000001</v>
      </c>
      <c r="D17" s="10"/>
      <c r="E17" s="12">
        <f>SUM(C17:D17)</f>
        <v>11242.566000000001</v>
      </c>
      <c r="F17" s="2"/>
      <c r="G17" s="2"/>
      <c r="H17" s="14"/>
    </row>
    <row r="18" spans="1:8" ht="17.25" customHeight="1">
      <c r="A18" s="9" t="s">
        <v>14</v>
      </c>
      <c r="B18" s="9" t="s">
        <v>11</v>
      </c>
      <c r="C18" s="10"/>
      <c r="D18" s="16">
        <f>D19</f>
        <v>70057.070000000007</v>
      </c>
      <c r="E18" s="12">
        <f>SUM(D18)</f>
        <v>70057.070000000007</v>
      </c>
      <c r="F18" s="2"/>
      <c r="G18" s="2"/>
      <c r="H18" s="14"/>
    </row>
    <row r="19" spans="1:8" ht="33.75" customHeight="1">
      <c r="A19" s="20" t="s">
        <v>31</v>
      </c>
      <c r="B19" s="9" t="s">
        <v>11</v>
      </c>
      <c r="C19" s="10"/>
      <c r="D19" s="13">
        <v>70057.070000000007</v>
      </c>
      <c r="E19" s="21">
        <v>70057.070000000007</v>
      </c>
      <c r="F19" s="2"/>
      <c r="G19" s="2"/>
      <c r="H19" s="14"/>
    </row>
    <row r="20" spans="1:8" ht="63.75" customHeight="1">
      <c r="A20" s="15" t="s">
        <v>29</v>
      </c>
      <c r="B20" s="9" t="s">
        <v>11</v>
      </c>
      <c r="C20" s="12">
        <v>0</v>
      </c>
      <c r="D20" s="16">
        <f>D11-D15</f>
        <v>-61963.070000000007</v>
      </c>
      <c r="E20" s="12">
        <f>E11-E15</f>
        <v>-61963.070000000014</v>
      </c>
      <c r="F20" s="2"/>
      <c r="G20" s="2"/>
      <c r="H20" s="14"/>
    </row>
    <row r="21" spans="1:8" ht="50.25" customHeight="1">
      <c r="A21" s="9" t="s">
        <v>30</v>
      </c>
      <c r="B21" s="9" t="s">
        <v>11</v>
      </c>
      <c r="C21" s="12">
        <v>0</v>
      </c>
      <c r="D21" s="16">
        <f>D20+E10</f>
        <v>-11094.270000000004</v>
      </c>
      <c r="E21" s="12">
        <f>E12+E10-E15+E13</f>
        <v>-11094.270000000011</v>
      </c>
      <c r="F21" s="2"/>
      <c r="G21" s="2"/>
      <c r="H21" s="14"/>
    </row>
    <row r="22" spans="1:8">
      <c r="A22" s="32" t="s">
        <v>15</v>
      </c>
      <c r="B22" s="32"/>
      <c r="C22" s="32"/>
      <c r="D22" s="32"/>
      <c r="E22" s="32"/>
      <c r="F22" s="2"/>
      <c r="G22" s="2"/>
    </row>
    <row r="23" spans="1:8" ht="28.5" customHeight="1">
      <c r="A23" s="33"/>
      <c r="B23" s="33"/>
      <c r="C23" s="33"/>
      <c r="D23" s="33"/>
      <c r="E23" s="33"/>
      <c r="F23" s="2"/>
      <c r="G23" s="2"/>
    </row>
    <row r="24" spans="1:8">
      <c r="A24" s="2"/>
      <c r="B24" s="2"/>
      <c r="C24" s="2"/>
      <c r="D24" s="2"/>
      <c r="E24" s="2"/>
      <c r="F24" s="2"/>
      <c r="G24" s="2"/>
    </row>
    <row r="25" spans="1:8">
      <c r="A25" s="2"/>
      <c r="B25" s="2"/>
      <c r="C25" s="2"/>
      <c r="D25" s="2"/>
      <c r="E25" s="2"/>
      <c r="F25" s="2"/>
      <c r="G25" s="2"/>
    </row>
    <row r="26" spans="1:8">
      <c r="A26" s="2"/>
      <c r="B26" s="2"/>
      <c r="C26" s="2"/>
      <c r="D26" s="2"/>
      <c r="E26" s="2"/>
      <c r="F26" s="2"/>
      <c r="G26" s="2"/>
    </row>
    <row r="27" spans="1:8">
      <c r="A27" s="2"/>
      <c r="B27" s="2"/>
      <c r="C27" s="2"/>
      <c r="D27" s="2"/>
      <c r="E27" s="2"/>
      <c r="F27" s="2"/>
      <c r="G27" s="2"/>
    </row>
    <row r="28" spans="1:8">
      <c r="A28" s="2"/>
      <c r="B28" s="2"/>
      <c r="C28" s="2"/>
      <c r="D28" s="2"/>
      <c r="E28" s="7"/>
      <c r="F28" s="2"/>
      <c r="G28" s="2"/>
    </row>
    <row r="29" spans="1:8">
      <c r="A29" s="2"/>
      <c r="B29" s="2"/>
      <c r="C29" s="2"/>
      <c r="D29" s="2"/>
      <c r="E29" s="2"/>
      <c r="F29" s="2"/>
      <c r="G29" s="2"/>
    </row>
    <row r="30" spans="1:8">
      <c r="A30" s="2"/>
      <c r="B30" s="2"/>
      <c r="C30" s="2"/>
      <c r="D30" s="2"/>
      <c r="E30" s="2"/>
      <c r="F30" s="2"/>
      <c r="G30" s="2"/>
    </row>
    <row r="31" spans="1:8">
      <c r="A31" s="2"/>
      <c r="B31" s="2"/>
      <c r="C31" s="2"/>
      <c r="D31" s="2"/>
      <c r="E31" s="2"/>
      <c r="F31" s="2"/>
      <c r="G31" s="2"/>
    </row>
    <row r="32" spans="1:8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</sheetData>
  <mergeCells count="5">
    <mergeCell ref="A1:E2"/>
    <mergeCell ref="A8:A9"/>
    <mergeCell ref="B8:B9"/>
    <mergeCell ref="C8:E8"/>
    <mergeCell ref="A22:E2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topLeftCell="A7" workbookViewId="0">
      <selection activeCell="A7" sqref="A1:XFD1048576"/>
    </sheetView>
  </sheetViews>
  <sheetFormatPr defaultRowHeight="15.75"/>
  <cols>
    <col min="1" max="1" width="40.140625" style="3" customWidth="1"/>
    <col min="2" max="2" width="7.28515625" style="3" customWidth="1"/>
    <col min="3" max="3" width="13.140625" style="3" customWidth="1"/>
    <col min="4" max="4" width="16.5703125" style="3" customWidth="1"/>
    <col min="5" max="5" width="18" style="3" customWidth="1"/>
    <col min="6" max="6" width="9.140625" style="3"/>
    <col min="7" max="7" width="7.140625" style="3" customWidth="1"/>
    <col min="8" max="8" width="13.28515625" style="3" customWidth="1"/>
    <col min="9" max="16384" width="9.140625" style="3"/>
  </cols>
  <sheetData>
    <row r="1" spans="1:8">
      <c r="A1" s="24" t="s">
        <v>32</v>
      </c>
      <c r="B1" s="24"/>
      <c r="C1" s="24"/>
      <c r="D1" s="24"/>
      <c r="E1" s="24"/>
      <c r="F1" s="1"/>
      <c r="G1" s="1"/>
      <c r="H1" s="2"/>
    </row>
    <row r="2" spans="1:8" s="4" customFormat="1">
      <c r="A2" s="24"/>
      <c r="B2" s="24"/>
      <c r="C2" s="24"/>
      <c r="D2" s="24"/>
      <c r="E2" s="24"/>
      <c r="F2" s="1"/>
      <c r="G2" s="1"/>
      <c r="H2" s="2"/>
    </row>
    <row r="3" spans="1:8">
      <c r="A3" s="5" t="s">
        <v>3</v>
      </c>
      <c r="B3" s="22"/>
      <c r="C3" s="22"/>
      <c r="D3" s="22"/>
      <c r="E3" s="6">
        <v>269.8</v>
      </c>
      <c r="F3" s="22"/>
      <c r="G3" s="22"/>
      <c r="H3" s="2"/>
    </row>
    <row r="4" spans="1:8">
      <c r="A4" s="2" t="s">
        <v>4</v>
      </c>
      <c r="B4" s="2"/>
      <c r="C4" s="2"/>
      <c r="D4" s="2"/>
      <c r="E4" s="7">
        <f>E6+E7</f>
        <v>23.89</v>
      </c>
      <c r="F4" s="2"/>
      <c r="G4" s="2"/>
      <c r="H4" s="2"/>
    </row>
    <row r="5" spans="1:8">
      <c r="A5" s="2" t="s">
        <v>5</v>
      </c>
      <c r="B5" s="2"/>
      <c r="C5" s="2"/>
      <c r="D5" s="2"/>
      <c r="E5" s="2"/>
      <c r="F5" s="2"/>
      <c r="G5" s="2"/>
      <c r="H5" s="2"/>
    </row>
    <row r="6" spans="1:8">
      <c r="A6" s="2" t="s">
        <v>6</v>
      </c>
      <c r="B6" s="2"/>
      <c r="C6" s="2"/>
      <c r="D6" s="2"/>
      <c r="E6" s="7">
        <v>13.89</v>
      </c>
      <c r="F6" s="2"/>
      <c r="G6" s="2"/>
      <c r="H6" s="2"/>
    </row>
    <row r="7" spans="1:8">
      <c r="A7" s="2" t="s">
        <v>2</v>
      </c>
      <c r="B7" s="2"/>
      <c r="C7" s="2"/>
      <c r="D7" s="2"/>
      <c r="E7" s="7">
        <v>10</v>
      </c>
      <c r="F7" s="2"/>
      <c r="G7" s="2"/>
      <c r="H7" s="2"/>
    </row>
    <row r="8" spans="1:8">
      <c r="A8" s="25" t="s">
        <v>7</v>
      </c>
      <c r="B8" s="27" t="s">
        <v>8</v>
      </c>
      <c r="C8" s="29" t="s">
        <v>9</v>
      </c>
      <c r="D8" s="30"/>
      <c r="E8" s="31"/>
      <c r="F8" s="8"/>
      <c r="G8" s="8"/>
      <c r="H8" s="2"/>
    </row>
    <row r="9" spans="1:8" ht="51.75" customHeight="1">
      <c r="A9" s="26"/>
      <c r="B9" s="28"/>
      <c r="C9" s="9" t="s">
        <v>1</v>
      </c>
      <c r="D9" s="9" t="s">
        <v>2</v>
      </c>
      <c r="E9" s="9" t="s">
        <v>10</v>
      </c>
      <c r="F9" s="8"/>
      <c r="G9" s="8"/>
      <c r="H9" s="2"/>
    </row>
    <row r="10" spans="1:8" s="11" customFormat="1" ht="47.25">
      <c r="A10" s="9" t="s">
        <v>33</v>
      </c>
      <c r="B10" s="9" t="s">
        <v>11</v>
      </c>
      <c r="C10" s="10"/>
      <c r="D10" s="10"/>
      <c r="E10" s="13">
        <v>-3374.45</v>
      </c>
      <c r="F10" s="2"/>
      <c r="G10" s="2"/>
      <c r="H10" s="2"/>
    </row>
    <row r="11" spans="1:8" ht="31.5">
      <c r="A11" s="9" t="s">
        <v>34</v>
      </c>
      <c r="B11" s="9" t="s">
        <v>11</v>
      </c>
      <c r="C11" s="12">
        <v>47225.79</v>
      </c>
      <c r="D11" s="13">
        <f>E3*E7*12</f>
        <v>32376</v>
      </c>
      <c r="E11" s="12">
        <f>D11+C11</f>
        <v>79601.790000000008</v>
      </c>
      <c r="F11" s="2"/>
      <c r="G11" s="2"/>
      <c r="H11" s="2"/>
    </row>
    <row r="12" spans="1:8" ht="31.5">
      <c r="A12" s="9" t="s">
        <v>35</v>
      </c>
      <c r="B12" s="9" t="s">
        <v>11</v>
      </c>
      <c r="C12" s="12">
        <v>43380.2</v>
      </c>
      <c r="D12" s="12">
        <v>29902.98</v>
      </c>
      <c r="E12" s="12">
        <f>C12+D12</f>
        <v>73283.179999999993</v>
      </c>
      <c r="F12" s="2"/>
      <c r="G12" s="2"/>
      <c r="H12" s="2"/>
    </row>
    <row r="13" spans="1:8" ht="31.5">
      <c r="A13" s="9" t="s">
        <v>36</v>
      </c>
      <c r="B13" s="9" t="s">
        <v>11</v>
      </c>
      <c r="C13" s="12">
        <f>C11-C12</f>
        <v>3845.5900000000038</v>
      </c>
      <c r="D13" s="12">
        <f>D11-D12</f>
        <v>2473.0200000000004</v>
      </c>
      <c r="E13" s="12">
        <f>SUM(C13:D13)</f>
        <v>6318.6100000000042</v>
      </c>
      <c r="F13" s="2"/>
      <c r="G13" s="2"/>
      <c r="H13" s="14"/>
    </row>
    <row r="14" spans="1:8" ht="31.5">
      <c r="A14" s="9" t="s">
        <v>37</v>
      </c>
      <c r="B14" s="9" t="s">
        <v>12</v>
      </c>
      <c r="C14" s="12">
        <f>C12/C11*100</f>
        <v>91.857012873686173</v>
      </c>
      <c r="D14" s="12">
        <f>D12/D11*100</f>
        <v>92.361564121571533</v>
      </c>
      <c r="E14" s="12">
        <f>E12/E11*100</f>
        <v>92.062226238882289</v>
      </c>
      <c r="F14" s="2"/>
      <c r="G14" s="2"/>
      <c r="H14" s="14"/>
    </row>
    <row r="15" spans="1:8">
      <c r="A15" s="9" t="s">
        <v>38</v>
      </c>
      <c r="B15" s="9" t="s">
        <v>11</v>
      </c>
      <c r="C15" s="12">
        <f>C11</f>
        <v>47225.79</v>
      </c>
      <c r="D15" s="12">
        <f>D18</f>
        <v>1139</v>
      </c>
      <c r="E15" s="12">
        <f>SUM(C15:D15)</f>
        <v>48364.79</v>
      </c>
      <c r="F15" s="2"/>
      <c r="G15" s="2"/>
      <c r="H15" s="14"/>
    </row>
    <row r="16" spans="1:8">
      <c r="A16" s="9" t="s">
        <v>0</v>
      </c>
      <c r="B16" s="9"/>
      <c r="C16" s="12"/>
      <c r="D16" s="12"/>
      <c r="E16" s="12"/>
      <c r="F16" s="2"/>
      <c r="G16" s="2"/>
      <c r="H16" s="14"/>
    </row>
    <row r="17" spans="1:8" ht="18.75" customHeight="1">
      <c r="A17" s="9" t="s">
        <v>13</v>
      </c>
      <c r="B17" s="9"/>
      <c r="C17" s="12">
        <f>C11</f>
        <v>47225.79</v>
      </c>
      <c r="D17" s="10"/>
      <c r="E17" s="12">
        <f>SUM(C17:D17)</f>
        <v>47225.79</v>
      </c>
      <c r="F17" s="2"/>
      <c r="G17" s="2"/>
      <c r="H17" s="14"/>
    </row>
    <row r="18" spans="1:8" ht="17.25" customHeight="1">
      <c r="A18" s="9" t="s">
        <v>14</v>
      </c>
      <c r="B18" s="9" t="s">
        <v>11</v>
      </c>
      <c r="C18" s="10"/>
      <c r="D18" s="16">
        <f>D19</f>
        <v>1139</v>
      </c>
      <c r="E18" s="12">
        <f>SUM(D18)</f>
        <v>1139</v>
      </c>
      <c r="F18" s="2"/>
      <c r="G18" s="2"/>
      <c r="H18" s="14"/>
    </row>
    <row r="19" spans="1:8" ht="36" customHeight="1">
      <c r="A19" s="20" t="s">
        <v>40</v>
      </c>
      <c r="B19" s="9"/>
      <c r="C19" s="10"/>
      <c r="D19" s="13">
        <v>1139</v>
      </c>
      <c r="E19" s="13">
        <f>SUM(D19)</f>
        <v>1139</v>
      </c>
      <c r="F19" s="2"/>
      <c r="G19" s="2"/>
      <c r="H19" s="14"/>
    </row>
    <row r="20" spans="1:8" ht="63.75" customHeight="1">
      <c r="A20" s="15" t="s">
        <v>41</v>
      </c>
      <c r="B20" s="9" t="s">
        <v>11</v>
      </c>
      <c r="C20" s="12">
        <v>0</v>
      </c>
      <c r="D20" s="16">
        <f>D11-D15</f>
        <v>31237</v>
      </c>
      <c r="E20" s="12">
        <f>E11-E15</f>
        <v>31237.000000000007</v>
      </c>
      <c r="F20" s="2"/>
      <c r="G20" s="2"/>
      <c r="H20" s="14"/>
    </row>
    <row r="21" spans="1:8" ht="50.25" customHeight="1">
      <c r="A21" s="9" t="s">
        <v>39</v>
      </c>
      <c r="B21" s="9" t="s">
        <v>11</v>
      </c>
      <c r="C21" s="12">
        <v>0</v>
      </c>
      <c r="D21" s="16">
        <f>D20+E10</f>
        <v>27862.55</v>
      </c>
      <c r="E21" s="12">
        <f>E12+E10-E15+E13</f>
        <v>27862.55</v>
      </c>
      <c r="F21" s="2"/>
      <c r="G21" s="2"/>
      <c r="H21" s="14"/>
    </row>
    <row r="22" spans="1:8">
      <c r="A22" s="32" t="s">
        <v>15</v>
      </c>
      <c r="B22" s="32"/>
      <c r="C22" s="32"/>
      <c r="D22" s="32"/>
      <c r="E22" s="32"/>
      <c r="F22" s="2"/>
      <c r="G22" s="2"/>
    </row>
    <row r="23" spans="1:8" ht="28.5" customHeight="1">
      <c r="A23" s="33"/>
      <c r="B23" s="33"/>
      <c r="C23" s="33"/>
      <c r="D23" s="33"/>
      <c r="E23" s="33"/>
      <c r="F23" s="2"/>
      <c r="G23" s="2"/>
    </row>
    <row r="24" spans="1:8">
      <c r="A24" s="2"/>
      <c r="B24" s="2"/>
      <c r="C24" s="2"/>
      <c r="D24" s="2"/>
      <c r="E24" s="2"/>
      <c r="F24" s="2"/>
      <c r="G24" s="2"/>
    </row>
    <row r="25" spans="1:8">
      <c r="A25" s="2"/>
      <c r="B25" s="2"/>
      <c r="C25" s="2"/>
      <c r="D25" s="2"/>
      <c r="E25" s="2"/>
      <c r="F25" s="2"/>
      <c r="G25" s="2"/>
    </row>
    <row r="26" spans="1:8">
      <c r="A26" s="2"/>
      <c r="B26" s="2"/>
      <c r="C26" s="2"/>
      <c r="D26" s="2"/>
      <c r="E26" s="2"/>
      <c r="F26" s="2"/>
      <c r="G26" s="2"/>
    </row>
    <row r="27" spans="1:8">
      <c r="A27" s="2"/>
      <c r="B27" s="2"/>
      <c r="C27" s="2"/>
      <c r="D27" s="2"/>
      <c r="E27" s="2"/>
      <c r="F27" s="2"/>
      <c r="G27" s="2"/>
    </row>
    <row r="28" spans="1:8">
      <c r="A28" s="2"/>
      <c r="B28" s="2"/>
      <c r="C28" s="2"/>
      <c r="D28" s="2"/>
      <c r="E28" s="7"/>
      <c r="F28" s="2"/>
      <c r="G28" s="2"/>
    </row>
    <row r="29" spans="1:8">
      <c r="A29" s="2"/>
      <c r="B29" s="2"/>
      <c r="C29" s="2"/>
      <c r="D29" s="2"/>
      <c r="E29" s="2"/>
      <c r="F29" s="2"/>
      <c r="G29" s="2"/>
    </row>
    <row r="30" spans="1:8">
      <c r="A30" s="2"/>
      <c r="B30" s="2"/>
      <c r="C30" s="2"/>
      <c r="D30" s="2"/>
      <c r="E30" s="2"/>
      <c r="F30" s="2"/>
      <c r="G30" s="2"/>
    </row>
    <row r="31" spans="1:8">
      <c r="A31" s="2"/>
      <c r="B31" s="2"/>
      <c r="C31" s="2"/>
      <c r="D31" s="2"/>
      <c r="E31" s="2"/>
      <c r="F31" s="2"/>
      <c r="G31" s="2"/>
    </row>
    <row r="32" spans="1:8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</sheetData>
  <mergeCells count="5">
    <mergeCell ref="A1:E2"/>
    <mergeCell ref="A8:A9"/>
    <mergeCell ref="B8:B9"/>
    <mergeCell ref="C8:E8"/>
    <mergeCell ref="A22:E23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F19" sqref="F19:F20"/>
    </sheetView>
  </sheetViews>
  <sheetFormatPr defaultRowHeight="15.75"/>
  <cols>
    <col min="1" max="1" width="40.140625" style="3" customWidth="1"/>
    <col min="2" max="2" width="7.28515625" style="3" customWidth="1"/>
    <col min="3" max="3" width="13.140625" style="3" customWidth="1"/>
    <col min="4" max="4" width="16.5703125" style="3" customWidth="1"/>
    <col min="5" max="5" width="18" style="3" customWidth="1"/>
    <col min="6" max="6" width="9.140625" style="3"/>
    <col min="7" max="7" width="7.140625" style="3" customWidth="1"/>
    <col min="8" max="8" width="13.28515625" style="3" customWidth="1"/>
    <col min="9" max="16384" width="9.140625" style="3"/>
  </cols>
  <sheetData>
    <row r="1" spans="1:8">
      <c r="A1" s="24" t="s">
        <v>50</v>
      </c>
      <c r="B1" s="24"/>
      <c r="C1" s="24"/>
      <c r="D1" s="24"/>
      <c r="E1" s="24"/>
      <c r="F1" s="1"/>
      <c r="G1" s="1"/>
      <c r="H1" s="2"/>
    </row>
    <row r="2" spans="1:8" s="4" customFormat="1">
      <c r="A2" s="24"/>
      <c r="B2" s="24"/>
      <c r="C2" s="24"/>
      <c r="D2" s="24"/>
      <c r="E2" s="24"/>
      <c r="F2" s="1"/>
      <c r="G2" s="1"/>
      <c r="H2" s="2"/>
    </row>
    <row r="3" spans="1:8">
      <c r="A3" s="5" t="s">
        <v>3</v>
      </c>
      <c r="B3" s="23"/>
      <c r="C3" s="23"/>
      <c r="D3" s="23"/>
      <c r="E3" s="6">
        <v>269.8</v>
      </c>
      <c r="F3" s="23"/>
      <c r="G3" s="23"/>
      <c r="H3" s="2"/>
    </row>
    <row r="4" spans="1:8">
      <c r="A4" s="2" t="s">
        <v>4</v>
      </c>
      <c r="B4" s="2"/>
      <c r="C4" s="2"/>
      <c r="D4" s="2"/>
      <c r="E4" s="7">
        <f>E6+E7</f>
        <v>25.34</v>
      </c>
      <c r="F4" s="2"/>
      <c r="G4" s="2"/>
      <c r="H4" s="2"/>
    </row>
    <row r="5" spans="1:8">
      <c r="A5" s="2" t="s">
        <v>5</v>
      </c>
      <c r="B5" s="2"/>
      <c r="C5" s="2"/>
      <c r="D5" s="2"/>
      <c r="E5" s="2"/>
      <c r="F5" s="2"/>
      <c r="G5" s="2"/>
      <c r="H5" s="2"/>
    </row>
    <row r="6" spans="1:8">
      <c r="A6" s="2" t="s">
        <v>6</v>
      </c>
      <c r="B6" s="2"/>
      <c r="C6" s="2"/>
      <c r="D6" s="2"/>
      <c r="E6" s="7">
        <v>15.34</v>
      </c>
      <c r="F6" s="2"/>
      <c r="G6" s="2"/>
      <c r="H6" s="2"/>
    </row>
    <row r="7" spans="1:8">
      <c r="A7" s="2" t="s">
        <v>2</v>
      </c>
      <c r="B7" s="2"/>
      <c r="C7" s="2"/>
      <c r="D7" s="2"/>
      <c r="E7" s="7">
        <v>10</v>
      </c>
      <c r="F7" s="2"/>
      <c r="G7" s="2"/>
      <c r="H7" s="2"/>
    </row>
    <row r="8" spans="1:8">
      <c r="A8" s="25" t="s">
        <v>7</v>
      </c>
      <c r="B8" s="27" t="s">
        <v>8</v>
      </c>
      <c r="C8" s="29" t="s">
        <v>9</v>
      </c>
      <c r="D8" s="30"/>
      <c r="E8" s="31"/>
      <c r="F8" s="8"/>
      <c r="G8" s="8"/>
      <c r="H8" s="2"/>
    </row>
    <row r="9" spans="1:8" ht="51.75" customHeight="1">
      <c r="A9" s="26"/>
      <c r="B9" s="28"/>
      <c r="C9" s="9" t="s">
        <v>1</v>
      </c>
      <c r="D9" s="9" t="s">
        <v>2</v>
      </c>
      <c r="E9" s="9" t="s">
        <v>10</v>
      </c>
      <c r="F9" s="8"/>
      <c r="G9" s="8"/>
      <c r="H9" s="2"/>
    </row>
    <row r="10" spans="1:8" s="11" customFormat="1" ht="47.25">
      <c r="A10" s="9" t="s">
        <v>44</v>
      </c>
      <c r="B10" s="9" t="s">
        <v>11</v>
      </c>
      <c r="C10" s="10"/>
      <c r="D10" s="10"/>
      <c r="E10" s="13">
        <v>27862.45</v>
      </c>
      <c r="F10" s="2"/>
      <c r="G10" s="2"/>
      <c r="H10" s="2"/>
    </row>
    <row r="11" spans="1:8" ht="31.5">
      <c r="A11" s="9" t="s">
        <v>45</v>
      </c>
      <c r="B11" s="9" t="s">
        <v>11</v>
      </c>
      <c r="C11" s="12">
        <v>48547.81</v>
      </c>
      <c r="D11" s="13">
        <f>E3*E7*12</f>
        <v>32376</v>
      </c>
      <c r="E11" s="12">
        <f>D11+C11</f>
        <v>80923.81</v>
      </c>
      <c r="F11" s="2"/>
      <c r="G11" s="2"/>
      <c r="H11" s="2"/>
    </row>
    <row r="12" spans="1:8" ht="31.5">
      <c r="A12" s="9" t="s">
        <v>46</v>
      </c>
      <c r="B12" s="9" t="s">
        <v>11</v>
      </c>
      <c r="C12" s="12">
        <f>C11-C13</f>
        <v>44409.81</v>
      </c>
      <c r="D12" s="12">
        <f>D11-D13</f>
        <v>29678</v>
      </c>
      <c r="E12" s="12">
        <f>C12+D12</f>
        <v>74087.81</v>
      </c>
      <c r="F12" s="2"/>
      <c r="G12" s="2"/>
      <c r="H12" s="2"/>
    </row>
    <row r="13" spans="1:8" ht="31.5">
      <c r="A13" s="9" t="s">
        <v>47</v>
      </c>
      <c r="B13" s="9" t="s">
        <v>11</v>
      </c>
      <c r="C13" s="12">
        <v>4138</v>
      </c>
      <c r="D13" s="12">
        <v>2698</v>
      </c>
      <c r="E13" s="12">
        <f>SUM(C13:D13)</f>
        <v>6836</v>
      </c>
      <c r="F13" s="2"/>
      <c r="G13" s="2"/>
      <c r="H13" s="14"/>
    </row>
    <row r="14" spans="1:8" ht="31.5">
      <c r="A14" s="9" t="s">
        <v>48</v>
      </c>
      <c r="B14" s="9" t="s">
        <v>12</v>
      </c>
      <c r="C14" s="12">
        <f>C12/C11*100</f>
        <v>91.476443530614461</v>
      </c>
      <c r="D14" s="12">
        <f>D12/D11*100</f>
        <v>91.666666666666657</v>
      </c>
      <c r="E14" s="12">
        <f>E12/E11*100</f>
        <v>91.552548007811296</v>
      </c>
      <c r="F14" s="2"/>
      <c r="G14" s="2"/>
      <c r="H14" s="14"/>
    </row>
    <row r="15" spans="1:8">
      <c r="A15" s="9" t="s">
        <v>49</v>
      </c>
      <c r="B15" s="9" t="s">
        <v>11</v>
      </c>
      <c r="C15" s="12">
        <f>C11</f>
        <v>48547.81</v>
      </c>
      <c r="D15" s="12">
        <f>D18</f>
        <v>50635.5</v>
      </c>
      <c r="E15" s="12">
        <f>SUM(C15:D15)</f>
        <v>99183.31</v>
      </c>
      <c r="F15" s="2"/>
      <c r="G15" s="2"/>
      <c r="H15" s="14"/>
    </row>
    <row r="16" spans="1:8">
      <c r="A16" s="9" t="s">
        <v>0</v>
      </c>
      <c r="B16" s="9"/>
      <c r="C16" s="12"/>
      <c r="D16" s="12"/>
      <c r="E16" s="12"/>
      <c r="F16" s="2"/>
      <c r="G16" s="2"/>
      <c r="H16" s="14"/>
    </row>
    <row r="17" spans="1:8" ht="18.75" customHeight="1">
      <c r="A17" s="9" t="s">
        <v>13</v>
      </c>
      <c r="B17" s="9"/>
      <c r="C17" s="12">
        <f>C11</f>
        <v>48547.81</v>
      </c>
      <c r="D17" s="10"/>
      <c r="E17" s="12">
        <f>SUM(C17:D17)</f>
        <v>48547.81</v>
      </c>
      <c r="F17" s="2"/>
      <c r="G17" s="2"/>
      <c r="H17" s="14"/>
    </row>
    <row r="18" spans="1:8" ht="17.25" customHeight="1">
      <c r="A18" s="9" t="s">
        <v>14</v>
      </c>
      <c r="B18" s="9" t="s">
        <v>11</v>
      </c>
      <c r="C18" s="10"/>
      <c r="D18" s="16">
        <f>D19+D20</f>
        <v>50635.5</v>
      </c>
      <c r="E18" s="12">
        <f>SUM(D18)</f>
        <v>50635.5</v>
      </c>
      <c r="F18" s="2"/>
      <c r="G18" s="2"/>
      <c r="H18" s="14"/>
    </row>
    <row r="19" spans="1:8" ht="36" customHeight="1">
      <c r="A19" s="20" t="s">
        <v>42</v>
      </c>
      <c r="B19" s="9"/>
      <c r="C19" s="10"/>
      <c r="D19" s="13">
        <v>39425.699999999997</v>
      </c>
      <c r="E19" s="13">
        <v>39425.699999999997</v>
      </c>
      <c r="F19" s="2"/>
      <c r="G19" s="2"/>
      <c r="H19" s="14"/>
    </row>
    <row r="20" spans="1:8" ht="36" customHeight="1">
      <c r="A20" s="20" t="s">
        <v>43</v>
      </c>
      <c r="B20" s="9"/>
      <c r="C20" s="10"/>
      <c r="D20" s="13">
        <v>11209.8</v>
      </c>
      <c r="E20" s="13">
        <v>11209.8</v>
      </c>
      <c r="F20" s="2"/>
      <c r="G20" s="2"/>
      <c r="H20" s="14"/>
    </row>
    <row r="21" spans="1:8" ht="63.75" customHeight="1">
      <c r="A21" s="15" t="s">
        <v>52</v>
      </c>
      <c r="B21" s="9" t="s">
        <v>11</v>
      </c>
      <c r="C21" s="12">
        <v>0</v>
      </c>
      <c r="D21" s="16">
        <f>D11-D15</f>
        <v>-18259.5</v>
      </c>
      <c r="E21" s="12">
        <f>E11-E15</f>
        <v>-18259.5</v>
      </c>
      <c r="F21" s="2"/>
      <c r="G21" s="2"/>
      <c r="H21" s="14"/>
    </row>
    <row r="22" spans="1:8" ht="50.25" customHeight="1">
      <c r="A22" s="9" t="s">
        <v>51</v>
      </c>
      <c r="B22" s="9" t="s">
        <v>11</v>
      </c>
      <c r="C22" s="12">
        <v>0</v>
      </c>
      <c r="D22" s="16">
        <f>D21+E10</f>
        <v>9602.9500000000007</v>
      </c>
      <c r="E22" s="12">
        <f>E12+E10-E15+E13</f>
        <v>9602.9499999999971</v>
      </c>
      <c r="F22" s="2"/>
      <c r="G22" s="2"/>
      <c r="H22" s="14"/>
    </row>
    <row r="23" spans="1:8">
      <c r="A23" s="32" t="s">
        <v>15</v>
      </c>
      <c r="B23" s="32"/>
      <c r="C23" s="32"/>
      <c r="D23" s="32"/>
      <c r="E23" s="32"/>
      <c r="F23" s="2"/>
      <c r="G23" s="2"/>
    </row>
    <row r="24" spans="1:8" ht="28.5" customHeight="1">
      <c r="A24" s="33"/>
      <c r="B24" s="33"/>
      <c r="C24" s="33"/>
      <c r="D24" s="33"/>
      <c r="E24" s="33"/>
      <c r="F24" s="2"/>
      <c r="G24" s="2"/>
    </row>
    <row r="25" spans="1:8">
      <c r="A25" s="2"/>
      <c r="B25" s="2"/>
      <c r="C25" s="2"/>
      <c r="D25" s="2"/>
      <c r="E25" s="2"/>
      <c r="F25" s="2"/>
      <c r="G25" s="2"/>
    </row>
    <row r="26" spans="1:8">
      <c r="A26" s="2"/>
      <c r="B26" s="2"/>
      <c r="C26" s="2"/>
      <c r="D26" s="2"/>
      <c r="E26" s="2"/>
      <c r="F26" s="2"/>
      <c r="G26" s="2"/>
    </row>
    <row r="27" spans="1:8">
      <c r="A27" s="2"/>
      <c r="B27" s="2"/>
      <c r="C27" s="2"/>
      <c r="D27" s="2"/>
      <c r="E27" s="2"/>
      <c r="F27" s="2"/>
      <c r="G27" s="2"/>
    </row>
    <row r="28" spans="1:8">
      <c r="A28" s="2"/>
      <c r="B28" s="2"/>
      <c r="C28" s="2"/>
      <c r="D28" s="2"/>
      <c r="E28" s="2"/>
      <c r="F28" s="2"/>
      <c r="G28" s="2"/>
    </row>
    <row r="29" spans="1:8">
      <c r="A29" s="2"/>
      <c r="B29" s="2"/>
      <c r="C29" s="2"/>
      <c r="D29" s="2"/>
      <c r="E29" s="7"/>
      <c r="F29" s="2"/>
      <c r="G29" s="2"/>
    </row>
    <row r="30" spans="1:8">
      <c r="A30" s="2"/>
      <c r="B30" s="2"/>
      <c r="C30" s="2"/>
      <c r="D30" s="2"/>
      <c r="E30" s="2"/>
      <c r="F30" s="2"/>
      <c r="G30" s="2"/>
    </row>
    <row r="31" spans="1:8">
      <c r="A31" s="2"/>
      <c r="B31" s="2"/>
      <c r="C31" s="2"/>
      <c r="D31" s="2"/>
      <c r="E31" s="2"/>
      <c r="F31" s="2"/>
      <c r="G31" s="2"/>
    </row>
    <row r="32" spans="1:8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</sheetData>
  <mergeCells count="5">
    <mergeCell ref="A1:E2"/>
    <mergeCell ref="A8:A9"/>
    <mergeCell ref="B8:B9"/>
    <mergeCell ref="C8:E8"/>
    <mergeCell ref="A23:E24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2018-1кв</vt:lpstr>
      <vt:lpstr>2кв</vt:lpstr>
      <vt:lpstr>3кв</vt:lpstr>
      <vt:lpstr>2018</vt:lpstr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2020-12-16T05:14:10Z</dcterms:modified>
</cp:coreProperties>
</file>